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hany\Desktop\MUNSS\MUNSS Treasurer\MUNSS 2017-2018\"/>
    </mc:Choice>
  </mc:AlternateContent>
  <bookViews>
    <workbookView xWindow="480" yWindow="480" windowWidth="25125" windowHeight="13245" firstSheet="3" activeTab="10"/>
  </bookViews>
  <sheets>
    <sheet name="Sheet1" sheetId="1" r:id="rId1"/>
    <sheet name="VPs" sheetId="2" r:id="rId2"/>
    <sheet name="Finance" sheetId="5" r:id="rId3"/>
    <sheet name="CNSA" sheetId="6" r:id="rId4"/>
    <sheet name="Education" sheetId="7" r:id="rId5"/>
    <sheet name="Communications" sheetId="8" r:id="rId6"/>
    <sheet name="Awards" sheetId="9" r:id="rId7"/>
    <sheet name="Social" sheetId="10" r:id="rId8"/>
    <sheet name="RNAO" sheetId="11" r:id="rId9"/>
    <sheet name="Spiritwear" sheetId="18" r:id="rId10"/>
    <sheet name="Level 1s" sheetId="12" r:id="rId11"/>
    <sheet name="Level 2s" sheetId="13" r:id="rId12"/>
    <sheet name="Level 3s" sheetId="14" r:id="rId13"/>
    <sheet name="Level 4s" sheetId="15" r:id="rId14"/>
    <sheet name="RPN-BScN" sheetId="16" r:id="rId15"/>
    <sheet name="Accelerated" sheetId="17" r:id="rId16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6" i="10" l="1"/>
  <c r="B76" i="10"/>
  <c r="B57" i="10"/>
  <c r="C50" i="10"/>
  <c r="B50" i="10"/>
  <c r="C45" i="10"/>
  <c r="B45" i="10"/>
  <c r="B28" i="10"/>
  <c r="C53" i="15"/>
  <c r="B53" i="15"/>
  <c r="B55" i="15"/>
  <c r="D158" i="1"/>
  <c r="D152" i="1"/>
  <c r="D115" i="1"/>
  <c r="D103" i="1"/>
  <c r="D93" i="1"/>
  <c r="D80" i="1"/>
  <c r="D51" i="1"/>
  <c r="D30" i="1"/>
  <c r="D163" i="1"/>
  <c r="C30" i="1"/>
  <c r="C163" i="1"/>
  <c r="C80" i="1"/>
  <c r="C152" i="1"/>
  <c r="C115" i="1"/>
  <c r="C103" i="1"/>
  <c r="C93" i="1"/>
  <c r="C51" i="1"/>
  <c r="C158" i="1"/>
  <c r="D164" i="1"/>
  <c r="D52" i="1"/>
  <c r="D53" i="1"/>
  <c r="D159" i="1"/>
  <c r="D160" i="1"/>
  <c r="D153" i="1"/>
  <c r="D154" i="1"/>
  <c r="D116" i="1"/>
  <c r="D117" i="1"/>
  <c r="D104" i="1"/>
  <c r="D105" i="1"/>
  <c r="D94" i="1"/>
  <c r="D95" i="1"/>
  <c r="D81" i="1"/>
  <c r="D82" i="1"/>
  <c r="D31" i="1"/>
  <c r="D32" i="1"/>
</calcChain>
</file>

<file path=xl/sharedStrings.xml><?xml version="1.0" encoding="utf-8"?>
<sst xmlns="http://schemas.openxmlformats.org/spreadsheetml/2006/main" count="455" uniqueCount="364">
  <si>
    <t>McMaster University Nursing Student Society</t>
  </si>
  <si>
    <t xml:space="preserve">McMaster University </t>
  </si>
  <si>
    <t>Statement of Income and Expense</t>
  </si>
  <si>
    <t>Society Fees</t>
  </si>
  <si>
    <t xml:space="preserve">Number of Students </t>
  </si>
  <si>
    <t xml:space="preserve">Student Fees </t>
  </si>
  <si>
    <t>Number of Full time undergraduate students</t>
  </si>
  <si>
    <t>Number of Part-time undergraduate students</t>
  </si>
  <si>
    <t xml:space="preserve">TOTAL SOCIETY FEES </t>
  </si>
  <si>
    <t xml:space="preserve">Full Time Student Fees $35.50/student </t>
  </si>
  <si>
    <t xml:space="preserve">Part-time Student Fees $18.25/student </t>
  </si>
  <si>
    <t xml:space="preserve">MUNSS Exec </t>
  </si>
  <si>
    <t xml:space="preserve">Proposed Budget </t>
  </si>
  <si>
    <t>Proposed Expenditure</t>
  </si>
  <si>
    <t xml:space="preserve">Proposed Revenue </t>
  </si>
  <si>
    <t>Office</t>
  </si>
  <si>
    <t xml:space="preserve">Executive </t>
  </si>
  <si>
    <t>Donations</t>
  </si>
  <si>
    <t xml:space="preserve">Graduation Pinning Ceremony Donation </t>
  </si>
  <si>
    <t>GUNI</t>
  </si>
  <si>
    <t xml:space="preserve">Conestoga Initiative </t>
  </si>
  <si>
    <t xml:space="preserve">Student </t>
  </si>
  <si>
    <t>Subtotal</t>
  </si>
  <si>
    <t>Total Spent</t>
  </si>
  <si>
    <t>Remaining</t>
  </si>
  <si>
    <t>Education</t>
  </si>
  <si>
    <t>Proposed Budget</t>
  </si>
  <si>
    <t>Proposed Revenue</t>
  </si>
  <si>
    <t>Elections - MSU</t>
  </si>
  <si>
    <t>Misc.</t>
  </si>
  <si>
    <t>CNSA</t>
  </si>
  <si>
    <t>CNSA Membership Fees</t>
  </si>
  <si>
    <t xml:space="preserve">Regional Conference </t>
  </si>
  <si>
    <t>Registration Fee</t>
  </si>
  <si>
    <t>Transportation</t>
  </si>
  <si>
    <t xml:space="preserve">Accomodation </t>
  </si>
  <si>
    <t xml:space="preserve">National Conference </t>
  </si>
  <si>
    <t xml:space="preserve">Subtotal </t>
  </si>
  <si>
    <t xml:space="preserve">Total Spent </t>
  </si>
  <si>
    <t>RNAO</t>
  </si>
  <si>
    <t>AGM Sponsorship</t>
  </si>
  <si>
    <t xml:space="preserve">Parital Hotel Sponsorship </t>
  </si>
  <si>
    <t>Student Luncheon Tickets $20x15</t>
  </si>
  <si>
    <t xml:space="preserve">Remaining </t>
  </si>
  <si>
    <t>Communication</t>
  </si>
  <si>
    <t xml:space="preserve">Website Updates </t>
  </si>
  <si>
    <t>Annual Fees (Domain Renewal, MUNSS.ca)</t>
  </si>
  <si>
    <t>Additional email address (Web Hosting - MUNSS.ca)</t>
  </si>
  <si>
    <t>Awards</t>
  </si>
  <si>
    <t>Level 4 Achievement Award</t>
  </si>
  <si>
    <t>MUNSS Leadership Award</t>
  </si>
  <si>
    <t>Service to the Community Award</t>
  </si>
  <si>
    <t>Awards Ceremony (cake, refreshments, certificates)</t>
  </si>
  <si>
    <t>Social</t>
  </si>
  <si>
    <t xml:space="preserve">Nursing Formal - March 7th </t>
  </si>
  <si>
    <t>Printing Tickets</t>
  </si>
  <si>
    <t>Total</t>
  </si>
  <si>
    <t xml:space="preserve">Total Expenditure </t>
  </si>
  <si>
    <t xml:space="preserve">Total Revenue </t>
  </si>
  <si>
    <t xml:space="preserve">Final Meeting </t>
  </si>
  <si>
    <t xml:space="preserve">Unsung Hero Award </t>
  </si>
  <si>
    <t>Fees</t>
  </si>
  <si>
    <t>Level 1 Clinical Skills Review</t>
  </si>
  <si>
    <t>Snacks provided for volunteers</t>
  </si>
  <si>
    <t>Level 1 OSCE Review</t>
  </si>
  <si>
    <t>Food &amp; Beverages</t>
  </si>
  <si>
    <t>Honorariums</t>
  </si>
  <si>
    <t xml:space="preserve">Mental Health First Aid </t>
  </si>
  <si>
    <t>Snow Tubing- January</t>
  </si>
  <si>
    <t>McMaster/Mohawk Bus</t>
  </si>
  <si>
    <t>Venue ($18.08 x 75)</t>
  </si>
  <si>
    <t>Conestoga Bus</t>
  </si>
  <si>
    <t>Conestoga Initiative</t>
  </si>
  <si>
    <t>Photobooth</t>
  </si>
  <si>
    <t xml:space="preserve">DJ </t>
  </si>
  <si>
    <t>Decorations</t>
  </si>
  <si>
    <t xml:space="preserve">Food for Meetings ($100 x 14) </t>
  </si>
  <si>
    <t>Review Engagement</t>
  </si>
  <si>
    <t>Nursing Specialty Rounds Night</t>
  </si>
  <si>
    <t>Poster</t>
  </si>
  <si>
    <t>ECG Interpretation Course</t>
  </si>
  <si>
    <t>Regional Conference AD Registration</t>
  </si>
  <si>
    <t>National Conference OD Reimbursement</t>
  </si>
  <si>
    <t>National Conference AD Reimbursement</t>
  </si>
  <si>
    <t>National Conference Scholarship</t>
  </si>
  <si>
    <t>National Nursing Students Week</t>
  </si>
  <si>
    <t>Miscellaneous Items</t>
  </si>
  <si>
    <t>President Banquet Ticket $75x5</t>
  </si>
  <si>
    <t>Lunch-n-Learn McMasterx1 Conestogax1</t>
  </si>
  <si>
    <t>Gift Certificates for Speakers</t>
  </si>
  <si>
    <t>Unexpected website costs</t>
  </si>
  <si>
    <t xml:space="preserve">Welcome Week </t>
  </si>
  <si>
    <t>MUNSS Donation</t>
  </si>
  <si>
    <t>Open Mic Coffeehouse- catering</t>
  </si>
  <si>
    <t>Dodgeball gym rental</t>
  </si>
  <si>
    <t>Fear Farm Tickets</t>
  </si>
  <si>
    <t>Video game de-stressor snacks</t>
  </si>
  <si>
    <t>Flying Squirrel</t>
  </si>
  <si>
    <t>Skyzone</t>
  </si>
  <si>
    <t>Axe Throwing</t>
  </si>
  <si>
    <t>Chicopee Tubing</t>
  </si>
  <si>
    <t xml:space="preserve">Venue ($18.08 x 75) </t>
  </si>
  <si>
    <t>Pottery Painting</t>
  </si>
  <si>
    <t>Painting ($30x30)</t>
  </si>
  <si>
    <t>Ticket Sales ($45 x 500)</t>
  </si>
  <si>
    <t xml:space="preserve">Hall &amp; Food </t>
  </si>
  <si>
    <t>Security (150+HST x3)</t>
  </si>
  <si>
    <t>Cupcakes</t>
  </si>
  <si>
    <t>Logo Design</t>
  </si>
  <si>
    <t>Gift ($9x500)</t>
  </si>
  <si>
    <t>Snapchate Geofilter</t>
  </si>
  <si>
    <t>Holding Place for Fundraised Money</t>
  </si>
  <si>
    <t>Net</t>
  </si>
  <si>
    <t>McMaster</t>
  </si>
  <si>
    <t>Mohawk</t>
  </si>
  <si>
    <t>Conestoga</t>
  </si>
  <si>
    <t>(estimate)</t>
  </si>
  <si>
    <t>Fundraising</t>
  </si>
  <si>
    <t>Bank Fees</t>
  </si>
  <si>
    <t xml:space="preserve">MUNSS Day ($900/Conestoga, $1700/Mo+Mac) </t>
  </si>
  <si>
    <t>Miscellaneous</t>
  </si>
  <si>
    <t>1 Student's Registration Fee</t>
  </si>
  <si>
    <t>1 Student's Transportation</t>
  </si>
  <si>
    <t xml:space="preserve">Class Reps ($85 x 15) </t>
  </si>
  <si>
    <t>Student Gifts (L1 Anatomy- $100/site)</t>
  </si>
  <si>
    <t xml:space="preserve">Speaker Honorariums </t>
  </si>
  <si>
    <t>Scholarship $100x4</t>
  </si>
  <si>
    <t>2017-2018</t>
  </si>
  <si>
    <t xml:space="preserve">First Semester Level One Anatomy (After Final Exam) – collaboration with Yellow Suit Representatives </t>
  </si>
  <si>
    <t xml:space="preserve">MUNSS Day – collaboration with Level Fours </t>
  </si>
  <si>
    <t>~$200 for food ~$150 for decorations and supplies ~$350 guest speakers and gifts</t>
  </si>
  <si>
    <t>~ sales from MUNSS spirit wear sales</t>
  </si>
  <si>
    <t xml:space="preserve">Conestoga Transportation for Social events. Extra budget for education workshops or social events from other general </t>
  </si>
  <si>
    <t>Proposed Budget VP Conestoga</t>
  </si>
  <si>
    <t>Proposed Budgets RPN-BScN Mohawk</t>
  </si>
  <si>
    <t>Second Semester Stress Relieving activity</t>
  </si>
  <si>
    <t xml:space="preserve">Web Services- Website hosting/year </t>
  </si>
  <si>
    <t xml:space="preserve">Web Services- Domain Renewal </t>
  </si>
  <si>
    <t xml:space="preserve">Estimated Web Services Taxing </t>
  </si>
  <si>
    <t xml:space="preserve">Unexpected website costs </t>
  </si>
  <si>
    <t xml:space="preserve">Social Media Initiative </t>
  </si>
  <si>
    <t>Proposed Budget Communications</t>
  </si>
  <si>
    <t>Unsung Hero Award</t>
  </si>
  <si>
    <t>Awards Ceremony supplies</t>
  </si>
  <si>
    <t>Proposed Budget Awards</t>
  </si>
  <si>
    <t>Proposed Budget Finance</t>
  </si>
  <si>
    <t>Bank fees</t>
  </si>
  <si>
    <t>$5 per month plus depositing fees</t>
  </si>
  <si>
    <t>Cheques</t>
  </si>
  <si>
    <t>LEVEL IV BUDGET 2017-2018</t>
  </si>
  <si>
    <t>Particulars</t>
  </si>
  <si>
    <t>Proposed</t>
  </si>
  <si>
    <t>Notes</t>
  </si>
  <si>
    <t>Expenses</t>
  </si>
  <si>
    <t>Revenue</t>
  </si>
  <si>
    <t>2016-2017 Balance</t>
  </si>
  <si>
    <t>SON donation</t>
  </si>
  <si>
    <t>MUNSS donation</t>
  </si>
  <si>
    <t>Nursing Career Fair</t>
  </si>
  <si>
    <t>January 9th 2018?</t>
  </si>
  <si>
    <t>Room Booking</t>
  </si>
  <si>
    <t>Depends of Number of vendors attending</t>
  </si>
  <si>
    <t xml:space="preserve">Vendor Fees </t>
  </si>
  <si>
    <t xml:space="preserve">$100/vendor </t>
  </si>
  <si>
    <t>Catering</t>
  </si>
  <si>
    <t>Parking</t>
  </si>
  <si>
    <t>$20/vendor</t>
  </si>
  <si>
    <t>Misc. Supplies</t>
  </si>
  <si>
    <t>Graduation Photos</t>
  </si>
  <si>
    <t>Parking Passes (Conestoga)</t>
  </si>
  <si>
    <t>Seating Rebate</t>
  </si>
  <si>
    <t xml:space="preserve">$7.50/student </t>
  </si>
  <si>
    <t>Graduation Sweaters</t>
  </si>
  <si>
    <t>Sales</t>
  </si>
  <si>
    <t>$85/sweater</t>
  </si>
  <si>
    <t>Order</t>
  </si>
  <si>
    <t>Graduation Formal</t>
  </si>
  <si>
    <t>April 6th 2018</t>
  </si>
  <si>
    <t>Hall Booking</t>
  </si>
  <si>
    <t>Marquis deposit</t>
  </si>
  <si>
    <t>Dinner</t>
  </si>
  <si>
    <t>300 x $36.75</t>
  </si>
  <si>
    <t>Decor</t>
  </si>
  <si>
    <t>Bussing</t>
  </si>
  <si>
    <t>Cherrey Bus Line ( Basing off of last year)</t>
  </si>
  <si>
    <t xml:space="preserve">Ticket sales </t>
  </si>
  <si>
    <t>300 x $50 (Assuming 300 students attend)</t>
  </si>
  <si>
    <t>DJ</t>
  </si>
  <si>
    <t>Fotoflare - 4 hours service</t>
  </si>
  <si>
    <t xml:space="preserve">Photographer </t>
  </si>
  <si>
    <t>Lifetouch does it for no charge</t>
  </si>
  <si>
    <t>Favors</t>
  </si>
  <si>
    <t>$5 x 300</t>
  </si>
  <si>
    <t xml:space="preserve">Tickets </t>
  </si>
  <si>
    <t>Level 4 Budget</t>
  </si>
  <si>
    <t>$85/site ( Put towards decor)</t>
  </si>
  <si>
    <t>Pinning</t>
  </si>
  <si>
    <t xml:space="preserve">Date is not released yet </t>
  </si>
  <si>
    <t>Hall Deposit</t>
  </si>
  <si>
    <t>Hall booking (includes cake etc)</t>
  </si>
  <si>
    <t>AV equipment</t>
  </si>
  <si>
    <t>Misc Supplies</t>
  </si>
  <si>
    <t>Pins</t>
  </si>
  <si>
    <t>Gold Plated Pins</t>
  </si>
  <si>
    <t>$5 x based off 900 people?</t>
  </si>
  <si>
    <t xml:space="preserve">Fundraising </t>
  </si>
  <si>
    <t>Raffles at Career Fair</t>
  </si>
  <si>
    <t xml:space="preserve">Donated Raffle baskets to win at career fair </t>
  </si>
  <si>
    <t>50/50 Draw at Formal</t>
  </si>
  <si>
    <t>Proposed Balance</t>
  </si>
  <si>
    <t>Level 1 Anatomy gifts - candy</t>
  </si>
  <si>
    <t xml:space="preserve">Level 1 Anatomy gifts- bags </t>
  </si>
  <si>
    <t xml:space="preserve">NCLEX books </t>
  </si>
  <si>
    <t xml:space="preserve">Balloons </t>
  </si>
  <si>
    <t xml:space="preserve">Cupcakes </t>
  </si>
  <si>
    <t xml:space="preserve">Photobooth props </t>
  </si>
  <si>
    <t>Decorations (table cloths)</t>
  </si>
  <si>
    <t xml:space="preserve">Popcorn </t>
  </si>
  <si>
    <t>MUNSS shirts (will colab with spirit wear)</t>
  </si>
  <si>
    <t>$40.00 (for each shirt sold)</t>
  </si>
  <si>
    <t xml:space="preserve">Renting Ewart Angus </t>
  </si>
  <si>
    <t xml:space="preserve">Gifts for speakers at MUNSS day </t>
  </si>
  <si>
    <t>Buttons (custom made for MUNSS, nursing)</t>
  </si>
  <si>
    <t>Proposed Budget VP Mac &amp; Mohawk</t>
  </si>
  <si>
    <r>
      <t>Nursing- Eng Coffee House (1</t>
    </r>
    <r>
      <rPr>
        <vertAlign val="superscript"/>
        <sz val="11"/>
        <color theme="1"/>
        <rFont val="Century Gothic"/>
        <family val="2"/>
      </rPr>
      <t>st</t>
    </r>
    <r>
      <rPr>
        <sz val="11"/>
        <color theme="1"/>
        <rFont val="Century Gothic"/>
        <family val="2"/>
      </rPr>
      <t xml:space="preserve"> Semester)</t>
    </r>
  </si>
  <si>
    <t>Candy Canes for PBL classes</t>
  </si>
  <si>
    <r>
      <t>Nursing –Eng Coffee House (2</t>
    </r>
    <r>
      <rPr>
        <vertAlign val="superscript"/>
        <sz val="11"/>
        <color theme="1"/>
        <rFont val="Century Gothic"/>
        <family val="2"/>
      </rPr>
      <t>nd</t>
    </r>
    <r>
      <rPr>
        <sz val="11"/>
        <color theme="1"/>
        <rFont val="Century Gothic"/>
        <family val="2"/>
      </rPr>
      <t xml:space="preserve"> Semester)</t>
    </r>
  </si>
  <si>
    <t xml:space="preserve">Snow Tubing Event at Chicopee </t>
  </si>
  <si>
    <t>TOTAL:</t>
  </si>
  <si>
    <t>Proposed Budget Conestoga</t>
  </si>
  <si>
    <t>Donation to St. Johns Ambulance therapy dogs (November)</t>
  </si>
  <si>
    <t>Axe Throwing food (April)</t>
  </si>
  <si>
    <t>St. John’s Ambulance Therapy Dogs (In collaboration with Mohawk Student Association)</t>
  </si>
  <si>
    <t xml:space="preserve">Hot Chocolate and Snacks for Pier 8 (In collaboration with Level 3 McMaster reps) </t>
  </si>
  <si>
    <t>Proposed Budget Mohawk</t>
  </si>
  <si>
    <t>MUNSS Social Budget 2017-2018</t>
  </si>
  <si>
    <t>Actual Expenditure</t>
  </si>
  <si>
    <t xml:space="preserve">Actual Revenue </t>
  </si>
  <si>
    <t xml:space="preserve">Budget </t>
  </si>
  <si>
    <t>September</t>
  </si>
  <si>
    <t>No events to take place</t>
  </si>
  <si>
    <t>October</t>
  </si>
  <si>
    <t>Fear Farm</t>
  </si>
  <si>
    <t>Cost of Tickets ($25 x 20)</t>
  </si>
  <si>
    <t>Still awaiting confirmation of cost of tickets</t>
  </si>
  <si>
    <t>Will charge students $10 per ticket and cover the rest of costs</t>
  </si>
  <si>
    <t xml:space="preserve">Novemeber </t>
  </si>
  <si>
    <t xml:space="preserve">Ripleys Aquarium </t>
  </si>
  <si>
    <t>Ticket cost (36 x 25.43)</t>
  </si>
  <si>
    <t xml:space="preserve">12 students from each site </t>
  </si>
  <si>
    <t xml:space="preserve">Bus </t>
  </si>
  <si>
    <t xml:space="preserve">Student admission rate $22.50 + tax </t>
  </si>
  <si>
    <t xml:space="preserve">Students to pay $10 each </t>
  </si>
  <si>
    <t xml:space="preserve">Bus to go from Kitchener to Hamilton then to Toronto? </t>
  </si>
  <si>
    <t>December</t>
  </si>
  <si>
    <t>Coffeehouse (Conestoga)</t>
  </si>
  <si>
    <t>Food</t>
  </si>
  <si>
    <t xml:space="preserve">January </t>
  </si>
  <si>
    <t xml:space="preserve">Group Package </t>
  </si>
  <si>
    <t xml:space="preserve">Can have up to 30 students with package deal </t>
  </si>
  <si>
    <t>Snacks</t>
  </si>
  <si>
    <t>Will charge students $5 each (30 x $5 = $150 in revenue)</t>
  </si>
  <si>
    <t xml:space="preserve">Flying Squirrel </t>
  </si>
  <si>
    <t>Group Package</t>
  </si>
  <si>
    <t xml:space="preserve">Will charge students $5 each (20 x $5 = $100) </t>
  </si>
  <si>
    <t xml:space="preserve">February </t>
  </si>
  <si>
    <t xml:space="preserve">Tubing at Chicopee </t>
  </si>
  <si>
    <t>Tickets ($19.00 x 60)</t>
  </si>
  <si>
    <t xml:space="preserve">L2s will help organize event </t>
  </si>
  <si>
    <t>Bus for Mac/Mohawk</t>
  </si>
  <si>
    <t>Will recieve $ from their budget amount TBD</t>
  </si>
  <si>
    <t>March</t>
  </si>
  <si>
    <t xml:space="preserve">Nursing Formal </t>
  </si>
  <si>
    <t>Ticket Sales ($45 x 490)</t>
  </si>
  <si>
    <t xml:space="preserve">Did not end up selling all 500 tickets last year (6 go to coordinators free) </t>
  </si>
  <si>
    <t>Hall and Fees</t>
  </si>
  <si>
    <t xml:space="preserve">Based off of fees from last year </t>
  </si>
  <si>
    <t>Photographer</t>
  </si>
  <si>
    <t xml:space="preserve">Will find student and provide them with a free ticket </t>
  </si>
  <si>
    <t xml:space="preserve">Photobooth </t>
  </si>
  <si>
    <t xml:space="preserve">Hopefully find a student who will DJ (if in nursing will get a free ticket) </t>
  </si>
  <si>
    <t>Hamilton Police Services</t>
  </si>
  <si>
    <t xml:space="preserve">10 meals will be paid for by MUNSS - 6 for coordinators (2 each), </t>
  </si>
  <si>
    <t>1 for photographer, 1 for DJ, 2 for photobooth people</t>
  </si>
  <si>
    <t>Snapchat Geofilter</t>
  </si>
  <si>
    <t xml:space="preserve">Gifts ($8 x 500) </t>
  </si>
  <si>
    <t>McMaster Mohawk Bus</t>
  </si>
  <si>
    <t xml:space="preserve">Conestoga Bus </t>
  </si>
  <si>
    <t xml:space="preserve">To help with bussing costs </t>
  </si>
  <si>
    <t>Want to limit the cost of the Nursing Formal to no more than $3000 of our</t>
  </si>
  <si>
    <t xml:space="preserve">Social Budget </t>
  </si>
  <si>
    <t>April</t>
  </si>
  <si>
    <t>Do one more big-type event in April similar to Ripleys?</t>
  </si>
  <si>
    <t>Outdoor Skating at Pier 8/ snacks and hot chocolate (collaboration with Mohawk reps)</t>
  </si>
  <si>
    <t xml:space="preserve">Snacks/ beverages for dog therapy session </t>
  </si>
  <si>
    <t>Proposed Budget McMaster</t>
  </si>
  <si>
    <t>Proposed Budget RPN-BScN Conestoga</t>
  </si>
  <si>
    <t>MUNSS Elections Deposit</t>
  </si>
  <si>
    <t>Smoking Cessation Event, paying for guest speakers, food, etc…</t>
  </si>
  <si>
    <t>ECG Workshop, paying for instructor, food, etc…</t>
  </si>
  <si>
    <t>Career Fair Event, paying for speakers, food, etc…</t>
  </si>
  <si>
    <t>Sensitivity Exercise, paying for guest speakers, food, etc…</t>
  </si>
  <si>
    <r>
      <t>Snacks – A+P review session (1</t>
    </r>
    <r>
      <rPr>
        <vertAlign val="superscript"/>
        <sz val="11"/>
        <color theme="1"/>
        <rFont val="Century Gothic"/>
        <family val="2"/>
      </rPr>
      <t>st</t>
    </r>
    <r>
      <rPr>
        <sz val="11"/>
        <color theme="1"/>
        <rFont val="Century Gothic"/>
        <family val="2"/>
      </rPr>
      <t xml:space="preserve"> semester)</t>
    </r>
  </si>
  <si>
    <r>
      <t>Snacks – Stress Relief event (2</t>
    </r>
    <r>
      <rPr>
        <vertAlign val="superscript"/>
        <sz val="11"/>
        <color theme="1"/>
        <rFont val="Century Gothic"/>
        <family val="2"/>
      </rPr>
      <t>nd</t>
    </r>
    <r>
      <rPr>
        <sz val="11"/>
        <color theme="1"/>
        <rFont val="Century Gothic"/>
        <family val="2"/>
      </rPr>
      <t xml:space="preserve"> semester)</t>
    </r>
  </si>
  <si>
    <t xml:space="preserve">Proposed Budget- $28 000 </t>
  </si>
  <si>
    <t xml:space="preserve">Fundraising-Bottle Drive </t>
  </si>
  <si>
    <t xml:space="preserve">Membership Fees </t>
  </si>
  <si>
    <r>
      <t xml:space="preserve">$20 000 </t>
    </r>
    <r>
      <rPr>
        <sz val="11"/>
        <color theme="1"/>
        <rFont val="Century Gothic"/>
        <family val="2"/>
      </rPr>
      <t>(TBC)</t>
    </r>
  </si>
  <si>
    <t>Regional Online Conference</t>
  </si>
  <si>
    <t>National Conference Nanaimo BC Official Delegates</t>
  </si>
  <si>
    <t>Flights to Vancouver</t>
  </si>
  <si>
    <t>Transportation to Nanaimo</t>
  </si>
  <si>
    <t>Hotel</t>
  </si>
  <si>
    <t>Conference Registration</t>
  </si>
  <si>
    <t xml:space="preserve">National Conference Nanaimo BC </t>
  </si>
  <si>
    <t>Associate Delegates</t>
  </si>
  <si>
    <t xml:space="preserve">Hotel </t>
  </si>
  <si>
    <t xml:space="preserve">National Nursing Students Week </t>
  </si>
  <si>
    <t>McMaster Mohawk</t>
  </si>
  <si>
    <t xml:space="preserve">Conestoga </t>
  </si>
  <si>
    <t xml:space="preserve">2018 National Scholarship </t>
  </si>
  <si>
    <t xml:space="preserve">Miscellaneous </t>
  </si>
  <si>
    <t>McMaster/Mohawk movie night</t>
  </si>
  <si>
    <t>Charity bake sale, proceeds go to Canadian Breast Cancer Foundation</t>
  </si>
  <si>
    <t>3 Site tubing in collaboration with social (and Conestoga)</t>
  </si>
  <si>
    <t>TOTAL BUDGET</t>
  </si>
  <si>
    <t>$85.00 for Mac</t>
  </si>
  <si>
    <t>$85.00 for Mohawk</t>
  </si>
  <si>
    <t>Total: $170.00</t>
  </si>
  <si>
    <t>Proposed Budget McMaster and Mohawk</t>
  </si>
  <si>
    <t>Shirt printing for Welcome Week</t>
  </si>
  <si>
    <t>Shirt Sales from Welcome Week (10x$20)</t>
  </si>
  <si>
    <t>MUNSS Day Spirit Wear Production</t>
  </si>
  <si>
    <t>MUNSS Day Spirit Wear Sales</t>
  </si>
  <si>
    <t>Executive Spirit Wear Production</t>
  </si>
  <si>
    <t>Executive Spirit Wear Sales</t>
  </si>
  <si>
    <t>-$? (unknown cost from previous year)</t>
  </si>
  <si>
    <r>
      <t>Total Funds (all sites) =</t>
    </r>
    <r>
      <rPr>
        <sz val="11"/>
        <color rgb="FFFF0000"/>
        <rFont val="Century Gothic"/>
        <family val="2"/>
      </rPr>
      <t xml:space="preserve"> -$780</t>
    </r>
  </si>
  <si>
    <t xml:space="preserve">30% towards spirit wear = $780 ($270 from Conestoga, $510 from Mo/Mac) POTENTIAL AMOUNTS: would like to arrange meetings with those who are responsible for arranging events to better discuss distribution of funds; but this is how I would divide it up. </t>
  </si>
  <si>
    <t>This is a very rough estimate cost as mainly t-shirts will be sold as the potential “first aid” kits and such will most likely be provided as a booth favour as opposed to creating a revenue from them. (TBD with discussion within MUNSS meeting)</t>
  </si>
  <si>
    <t>(potentially for screening and printing/distributing for sample sizes)</t>
  </si>
  <si>
    <t xml:space="preserve">~$1400 </t>
  </si>
  <si>
    <t>Last years sales: (22 softshell @ $55/ea = $1210, 4 garnier @ $48/ea = $192)</t>
  </si>
  <si>
    <t>Food and beverages</t>
  </si>
  <si>
    <t>Gift certificates for speakers</t>
  </si>
  <si>
    <t xml:space="preserve">Scholarship $100 X 4 </t>
  </si>
  <si>
    <t>Partial Hotel Sponsorship</t>
  </si>
  <si>
    <t>President Banquet Ticket 75$ X 5</t>
  </si>
  <si>
    <t>Student Luncheon Tickets $20 X 15</t>
  </si>
  <si>
    <t>Candy for post-midterm celebration</t>
  </si>
  <si>
    <t>Yoga night for stress relief</t>
  </si>
  <si>
    <t>Candy Canes</t>
  </si>
  <si>
    <t>Ribbon</t>
  </si>
  <si>
    <t>Cards</t>
  </si>
  <si>
    <t>Baking goods (cookies, cupcakes)</t>
  </si>
  <si>
    <t>Goodie bags</t>
  </si>
  <si>
    <t xml:space="preserve">Candy </t>
  </si>
  <si>
    <t>Ribbon/Cellophane Bags</t>
  </si>
  <si>
    <t>Cookies for Study Sessions</t>
  </si>
  <si>
    <t>Pencils/Other Miscellaneous for “Exam Essentials Package”</t>
  </si>
  <si>
    <t>Cookies and Coffee Event</t>
  </si>
  <si>
    <t xml:space="preserve">          Supplies to make cookies</t>
  </si>
  <si>
    <t xml:space="preserve">          Coffee</t>
  </si>
  <si>
    <t>Cookies and Snacks for Review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</si>
</sst>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8" formatCode="&quot;$&quot;#,##0.00;[Red]\-&quot;$&quot;#,##0.00"/>
    <numFmt numFmtId="164" formatCode="&quot;$&quot;#,##0.00"/>
    <numFmt numFmtId="165" formatCode="&quot;$&quot;#,##0.00_);[Red]\(&quot;$&quot;#,##0.00\)"/>
    <numFmt numFmtId="166" formatCode="&quot;$&quot;#,##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0"/>
      <name val="Arial"/>
    </font>
    <font>
      <strike/>
      <sz val="11"/>
      <color theme="1"/>
      <name val="Calibri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rgb="FFFF0000"/>
      <name val="Century Gothic"/>
      <family val="2"/>
    </font>
    <font>
      <sz val="11"/>
      <name val="Century Gothic"/>
      <family val="2"/>
    </font>
    <font>
      <sz val="11"/>
      <color rgb="FFC00000"/>
      <name val="Century Gothic"/>
      <family val="2"/>
    </font>
    <font>
      <b/>
      <sz val="24"/>
      <color rgb="FFFFFFFF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sz val="11"/>
      <name val="Arial"/>
    </font>
    <font>
      <sz val="11"/>
      <color rgb="FF1D2129"/>
      <name val="Arial"/>
    </font>
    <font>
      <b/>
      <sz val="11"/>
      <color rgb="FF980000"/>
      <name val="Arial"/>
    </font>
    <font>
      <b/>
      <sz val="11"/>
      <color rgb="FF666666"/>
      <name val="Arial"/>
    </font>
    <font>
      <sz val="11"/>
      <color rgb="FF000000"/>
      <name val="Arial"/>
    </font>
    <font>
      <sz val="11"/>
      <color rgb="FF333333"/>
      <name val="Arial"/>
    </font>
    <font>
      <sz val="7"/>
      <color rgb="FF000000"/>
      <name val="Arial"/>
    </font>
    <font>
      <b/>
      <sz val="10"/>
      <name val="Arial"/>
    </font>
    <font>
      <vertAlign val="superscript"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1"/>
      <color rgb="FFFF2C21"/>
      <name val="Century Gothic"/>
      <family val="2"/>
    </font>
    <font>
      <sz val="11"/>
      <color rgb="FFCE222B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6666"/>
        <bgColor rgb="FF666666"/>
      </patternFill>
    </fill>
    <fill>
      <patternFill patternType="solid">
        <fgColor rgb="FF980000"/>
        <bgColor rgb="FF980000"/>
      </patternFill>
    </fill>
    <fill>
      <patternFill patternType="solid">
        <fgColor rgb="FF990000"/>
        <bgColor rgb="FF990000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1" fillId="0" borderId="0" xfId="0" applyFont="1"/>
    <xf numFmtId="6" fontId="0" fillId="0" borderId="0" xfId="0" applyNumberFormat="1"/>
    <xf numFmtId="8" fontId="0" fillId="0" borderId="0" xfId="0" applyNumberFormat="1"/>
    <xf numFmtId="0" fontId="3" fillId="0" borderId="0" xfId="0" applyFont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1" fillId="5" borderId="0" xfId="0" applyFont="1" applyFill="1"/>
    <xf numFmtId="0" fontId="0" fillId="2" borderId="0" xfId="0" applyFill="1"/>
    <xf numFmtId="0" fontId="1" fillId="2" borderId="0" xfId="0" applyFont="1" applyFill="1"/>
    <xf numFmtId="8" fontId="1" fillId="5" borderId="0" xfId="0" applyNumberFormat="1" applyFont="1" applyFill="1"/>
    <xf numFmtId="0" fontId="1" fillId="6" borderId="0" xfId="0" applyFont="1" applyFill="1"/>
    <xf numFmtId="0" fontId="1" fillId="4" borderId="0" xfId="0" applyFont="1" applyFill="1"/>
    <xf numFmtId="6" fontId="1" fillId="6" borderId="0" xfId="0" applyNumberFormat="1" applyFont="1" applyFill="1"/>
    <xf numFmtId="6" fontId="1" fillId="4" borderId="0" xfId="0" applyNumberFormat="1" applyFont="1" applyFill="1"/>
    <xf numFmtId="8" fontId="1" fillId="4" borderId="0" xfId="0" applyNumberFormat="1" applyFont="1" applyFill="1"/>
    <xf numFmtId="8" fontId="1" fillId="6" borderId="0" xfId="0" applyNumberFormat="1" applyFont="1" applyFill="1"/>
    <xf numFmtId="0" fontId="4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0" fillId="0" borderId="0" xfId="0" applyFill="1"/>
    <xf numFmtId="6" fontId="1" fillId="0" borderId="0" xfId="0" applyNumberFormat="1" applyFont="1" applyFill="1"/>
    <xf numFmtId="6" fontId="1" fillId="5" borderId="0" xfId="0" applyNumberFormat="1" applyFont="1" applyFill="1"/>
    <xf numFmtId="6" fontId="0" fillId="0" borderId="0" xfId="0" applyNumberFormat="1" applyFont="1" applyFill="1"/>
    <xf numFmtId="0" fontId="0" fillId="0" borderId="0" xfId="0" applyFont="1" applyFill="1"/>
    <xf numFmtId="0" fontId="0" fillId="6" borderId="0" xfId="0" applyFill="1"/>
    <xf numFmtId="6" fontId="1" fillId="2" borderId="0" xfId="0" applyNumberFormat="1" applyFont="1" applyFill="1"/>
    <xf numFmtId="0" fontId="7" fillId="5" borderId="0" xfId="0" applyFont="1" applyFill="1"/>
    <xf numFmtId="0" fontId="1" fillId="5" borderId="0" xfId="1" applyFont="1" applyFill="1"/>
    <xf numFmtId="164" fontId="1" fillId="5" borderId="0" xfId="1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2" borderId="0" xfId="1" applyFont="1" applyFill="1"/>
    <xf numFmtId="4" fontId="1" fillId="2" borderId="0" xfId="1" applyNumberFormat="1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0" fontId="1" fillId="2" borderId="0" xfId="1" applyFont="1" applyFill="1" applyProtection="1">
      <protection locked="0"/>
    </xf>
    <xf numFmtId="164" fontId="6" fillId="2" borderId="0" xfId="1" applyNumberFormat="1" applyFill="1" applyProtection="1">
      <protection locked="0"/>
    </xf>
    <xf numFmtId="164" fontId="6" fillId="2" borderId="0" xfId="1" applyNumberFormat="1" applyFont="1" applyFill="1" applyProtection="1">
      <protection locked="0"/>
    </xf>
    <xf numFmtId="0" fontId="6" fillId="0" borderId="0" xfId="1" applyFont="1" applyFill="1" applyProtection="1">
      <protection locked="0"/>
    </xf>
    <xf numFmtId="164" fontId="6" fillId="0" borderId="0" xfId="1" applyNumberFormat="1" applyFill="1" applyProtection="1">
      <protection locked="0"/>
    </xf>
    <xf numFmtId="164" fontId="6" fillId="0" borderId="0" xfId="1" applyNumberFormat="1" applyFont="1" applyFill="1" applyProtection="1">
      <protection locked="0"/>
    </xf>
    <xf numFmtId="0" fontId="6" fillId="0" borderId="0" xfId="1" applyProtection="1">
      <protection locked="0"/>
    </xf>
    <xf numFmtId="164" fontId="6" fillId="0" borderId="0" xfId="1" applyNumberFormat="1" applyProtection="1">
      <protection locked="0"/>
    </xf>
    <xf numFmtId="0" fontId="5" fillId="7" borderId="0" xfId="1" applyFont="1" applyFill="1" applyProtection="1"/>
    <xf numFmtId="4" fontId="5" fillId="7" borderId="0" xfId="1" applyNumberFormat="1" applyFont="1" applyFill="1" applyAlignment="1" applyProtection="1">
      <alignment horizontal="right"/>
    </xf>
    <xf numFmtId="164" fontId="5" fillId="7" borderId="0" xfId="1" applyNumberFormat="1" applyFont="1" applyFill="1" applyAlignment="1" applyProtection="1">
      <alignment horizontal="right"/>
    </xf>
    <xf numFmtId="0" fontId="1" fillId="4" borderId="0" xfId="1" applyFont="1" applyFill="1"/>
    <xf numFmtId="164" fontId="1" fillId="4" borderId="0" xfId="1" applyNumberFormat="1" applyFont="1" applyFill="1" applyAlignment="1">
      <alignment horizontal="right"/>
    </xf>
    <xf numFmtId="0" fontId="6" fillId="0" borderId="0" xfId="1"/>
    <xf numFmtId="164" fontId="1" fillId="4" borderId="0" xfId="1" applyNumberFormat="1" applyFont="1" applyFill="1" applyAlignment="1">
      <alignment horizontal="left"/>
    </xf>
    <xf numFmtId="8" fontId="0" fillId="0" borderId="0" xfId="0" applyNumberFormat="1" applyFill="1"/>
    <xf numFmtId="8" fontId="0" fillId="0" borderId="0" xfId="0" applyNumberFormat="1" applyFont="1" applyFill="1"/>
    <xf numFmtId="0" fontId="10" fillId="0" borderId="0" xfId="0" applyFont="1"/>
    <xf numFmtId="0" fontId="0" fillId="0" borderId="0" xfId="1" applyFont="1" applyProtection="1">
      <protection locked="0"/>
    </xf>
    <xf numFmtId="0" fontId="1" fillId="8" borderId="0" xfId="0" applyFont="1" applyFill="1"/>
    <xf numFmtId="8" fontId="1" fillId="8" borderId="0" xfId="0" applyNumberFormat="1" applyFont="1" applyFill="1"/>
    <xf numFmtId="0" fontId="0" fillId="8" borderId="0" xfId="0" applyFill="1"/>
    <xf numFmtId="0" fontId="13" fillId="0" borderId="0" xfId="0" applyFont="1" applyBorder="1" applyAlignment="1"/>
    <xf numFmtId="0" fontId="11" fillId="0" borderId="0" xfId="0" applyFont="1" applyFill="1"/>
    <xf numFmtId="0" fontId="12" fillId="0" borderId="0" xfId="0" applyFont="1" applyFill="1"/>
    <xf numFmtId="0" fontId="14" fillId="2" borderId="0" xfId="0" applyFont="1" applyFill="1"/>
    <xf numFmtId="0" fontId="16" fillId="0" borderId="3" xfId="0" applyFont="1" applyBorder="1" applyAlignment="1">
      <alignment vertical="center" wrapText="1"/>
    </xf>
    <xf numFmtId="8" fontId="17" fillId="0" borderId="4" xfId="0" applyNumberFormat="1" applyFont="1" applyBorder="1" applyAlignment="1">
      <alignment vertical="center" wrapText="1"/>
    </xf>
    <xf numFmtId="0" fontId="0" fillId="0" borderId="5" xfId="0" applyBorder="1"/>
    <xf numFmtId="0" fontId="16" fillId="0" borderId="0" xfId="0" applyFont="1" applyAlignment="1">
      <alignment wrapText="1"/>
    </xf>
    <xf numFmtId="0" fontId="16" fillId="0" borderId="5" xfId="0" applyFont="1" applyBorder="1" applyAlignment="1">
      <alignment wrapText="1"/>
    </xf>
    <xf numFmtId="8" fontId="17" fillId="0" borderId="5" xfId="0" applyNumberFormat="1" applyFont="1" applyBorder="1" applyAlignment="1">
      <alignment vertical="top"/>
    </xf>
    <xf numFmtId="0" fontId="0" fillId="0" borderId="0" xfId="0" applyAlignment="1">
      <alignment wrapText="1"/>
    </xf>
    <xf numFmtId="8" fontId="18" fillId="0" borderId="5" xfId="0" applyNumberFormat="1" applyFont="1" applyBorder="1" applyAlignment="1">
      <alignment vertical="top" wrapText="1"/>
    </xf>
    <xf numFmtId="0" fontId="16" fillId="0" borderId="5" xfId="0" applyFont="1" applyBorder="1"/>
    <xf numFmtId="8" fontId="16" fillId="0" borderId="5" xfId="0" applyNumberFormat="1" applyFont="1" applyBorder="1"/>
    <xf numFmtId="6" fontId="19" fillId="0" borderId="4" xfId="0" applyNumberFormat="1" applyFont="1" applyBorder="1" applyAlignment="1">
      <alignment vertical="center" wrapText="1"/>
    </xf>
    <xf numFmtId="165" fontId="22" fillId="10" borderId="16" xfId="0" applyNumberFormat="1" applyFont="1" applyFill="1" applyBorder="1" applyAlignment="1">
      <alignment horizontal="center"/>
    </xf>
    <xf numFmtId="0" fontId="13" fillId="0" borderId="15" xfId="0" applyFont="1" applyBorder="1" applyAlignment="1"/>
    <xf numFmtId="165" fontId="13" fillId="0" borderId="18" xfId="0" applyNumberFormat="1" applyFont="1" applyBorder="1" applyAlignment="1"/>
    <xf numFmtId="165" fontId="13" fillId="0" borderId="16" xfId="0" applyNumberFormat="1" applyFont="1" applyBorder="1" applyAlignment="1"/>
    <xf numFmtId="0" fontId="23" fillId="0" borderId="15" xfId="0" applyFont="1" applyBorder="1" applyAlignment="1"/>
    <xf numFmtId="165" fontId="23" fillId="0" borderId="18" xfId="0" applyNumberFormat="1" applyFont="1" applyBorder="1" applyAlignment="1"/>
    <xf numFmtId="164" fontId="24" fillId="12" borderId="19" xfId="0" applyNumberFormat="1" applyFont="1" applyFill="1" applyBorder="1" applyAlignment="1">
      <alignment horizontal="right"/>
    </xf>
    <xf numFmtId="0" fontId="25" fillId="0" borderId="15" xfId="0" applyFont="1" applyBorder="1" applyAlignment="1"/>
    <xf numFmtId="164" fontId="23" fillId="0" borderId="16" xfId="0" applyNumberFormat="1" applyFont="1" applyBorder="1" applyAlignment="1"/>
    <xf numFmtId="0" fontId="26" fillId="0" borderId="15" xfId="0" applyFont="1" applyBorder="1" applyAlignment="1"/>
    <xf numFmtId="165" fontId="23" fillId="0" borderId="18" xfId="0" applyNumberFormat="1" applyFont="1" applyBorder="1" applyAlignment="1">
      <alignment horizontal="right"/>
    </xf>
    <xf numFmtId="164" fontId="23" fillId="0" borderId="16" xfId="0" applyNumberFormat="1" applyFont="1" applyBorder="1" applyAlignment="1">
      <alignment horizontal="right"/>
    </xf>
    <xf numFmtId="0" fontId="25" fillId="12" borderId="15" xfId="0" applyFont="1" applyFill="1" applyBorder="1" applyAlignment="1"/>
    <xf numFmtId="0" fontId="27" fillId="0" borderId="15" xfId="0" applyFont="1" applyBorder="1" applyAlignment="1"/>
    <xf numFmtId="0" fontId="23" fillId="0" borderId="18" xfId="0" applyFont="1" applyBorder="1" applyAlignment="1"/>
    <xf numFmtId="0" fontId="25" fillId="12" borderId="0" xfId="0" applyFont="1" applyFill="1" applyAlignment="1">
      <alignment horizontal="left"/>
    </xf>
    <xf numFmtId="0" fontId="13" fillId="0" borderId="22" xfId="0" applyFont="1" applyBorder="1"/>
    <xf numFmtId="165" fontId="28" fillId="0" borderId="23" xfId="0" applyNumberFormat="1" applyFont="1" applyBorder="1" applyAlignment="1">
      <alignment horizontal="right"/>
    </xf>
    <xf numFmtId="0" fontId="13" fillId="0" borderId="22" xfId="0" applyFont="1" applyBorder="1" applyAlignment="1"/>
    <xf numFmtId="0" fontId="23" fillId="12" borderId="15" xfId="0" applyFont="1" applyFill="1" applyBorder="1" applyAlignment="1"/>
    <xf numFmtId="165" fontId="23" fillId="12" borderId="18" xfId="0" applyNumberFormat="1" applyFont="1" applyFill="1" applyBorder="1" applyAlignment="1">
      <alignment horizontal="right"/>
    </xf>
    <xf numFmtId="164" fontId="23" fillId="12" borderId="16" xfId="0" applyNumberFormat="1" applyFont="1" applyFill="1" applyBorder="1" applyAlignment="1">
      <alignment horizontal="right"/>
    </xf>
    <xf numFmtId="165" fontId="27" fillId="0" borderId="18" xfId="0" applyNumberFormat="1" applyFont="1" applyBorder="1" applyAlignment="1">
      <alignment horizontal="right"/>
    </xf>
    <xf numFmtId="0" fontId="27" fillId="12" borderId="15" xfId="0" applyFont="1" applyFill="1" applyBorder="1" applyAlignment="1"/>
    <xf numFmtId="0" fontId="29" fillId="12" borderId="0" xfId="0" applyFont="1" applyFill="1" applyAlignment="1">
      <alignment horizontal="left"/>
    </xf>
    <xf numFmtId="0" fontId="13" fillId="0" borderId="21" xfId="0" applyFont="1" applyBorder="1" applyAlignment="1"/>
    <xf numFmtId="0" fontId="13" fillId="0" borderId="23" xfId="0" applyFont="1" applyBorder="1"/>
    <xf numFmtId="165" fontId="13" fillId="0" borderId="18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23" xfId="0" applyFont="1" applyBorder="1" applyAlignment="1"/>
    <xf numFmtId="0" fontId="30" fillId="13" borderId="15" xfId="0" applyFont="1" applyFill="1" applyBorder="1" applyAlignment="1"/>
    <xf numFmtId="165" fontId="13" fillId="13" borderId="18" xfId="0" applyNumberFormat="1" applyFont="1" applyFill="1" applyBorder="1" applyAlignment="1">
      <alignment horizontal="right"/>
    </xf>
    <xf numFmtId="164" fontId="13" fillId="13" borderId="16" xfId="0" applyNumberFormat="1" applyFont="1" applyFill="1" applyBorder="1" applyAlignment="1">
      <alignment horizontal="right"/>
    </xf>
    <xf numFmtId="0" fontId="13" fillId="0" borderId="0" xfId="0" applyFont="1"/>
    <xf numFmtId="0" fontId="0" fillId="0" borderId="0" xfId="0" applyFont="1" applyAlignment="1"/>
    <xf numFmtId="0" fontId="13" fillId="0" borderId="16" xfId="0" applyFont="1" applyBorder="1" applyAlignment="1"/>
    <xf numFmtId="165" fontId="13" fillId="0" borderId="0" xfId="0" applyNumberFormat="1" applyFont="1" applyAlignment="1"/>
    <xf numFmtId="0" fontId="30" fillId="14" borderId="23" xfId="0" applyFont="1" applyFill="1" applyBorder="1" applyAlignment="1"/>
    <xf numFmtId="164" fontId="13" fillId="14" borderId="23" xfId="0" applyNumberFormat="1" applyFont="1" applyFill="1" applyBorder="1" applyAlignment="1">
      <alignment horizontal="right"/>
    </xf>
    <xf numFmtId="0" fontId="0" fillId="0" borderId="0" xfId="0" applyFont="1" applyAlignment="1"/>
    <xf numFmtId="6" fontId="17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6" fontId="16" fillId="0" borderId="4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3" fillId="15" borderId="0" xfId="0" applyFont="1" applyFill="1" applyAlignment="1"/>
    <xf numFmtId="0" fontId="13" fillId="15" borderId="0" xfId="0" applyFont="1" applyFill="1" applyAlignment="1">
      <alignment horizontal="center"/>
    </xf>
    <xf numFmtId="0" fontId="13" fillId="16" borderId="0" xfId="0" applyFont="1" applyFill="1" applyAlignment="1"/>
    <xf numFmtId="0" fontId="13" fillId="16" borderId="0" xfId="0" applyFont="1" applyFill="1"/>
    <xf numFmtId="0" fontId="13" fillId="15" borderId="0" xfId="0" applyFont="1" applyFill="1"/>
    <xf numFmtId="166" fontId="13" fillId="0" borderId="0" xfId="0" applyNumberFormat="1" applyFont="1" applyAlignment="1"/>
    <xf numFmtId="0" fontId="13" fillId="17" borderId="0" xfId="0" applyFont="1" applyFill="1" applyAlignment="1"/>
    <xf numFmtId="0" fontId="13" fillId="17" borderId="0" xfId="0" applyFont="1" applyFill="1"/>
    <xf numFmtId="164" fontId="13" fillId="17" borderId="0" xfId="0" applyNumberFormat="1" applyFont="1" applyFill="1" applyAlignment="1"/>
    <xf numFmtId="0" fontId="13" fillId="0" borderId="0" xfId="0" applyFont="1" applyAlignment="1"/>
    <xf numFmtId="166" fontId="13" fillId="17" borderId="0" xfId="0" applyNumberFormat="1" applyFont="1" applyFill="1" applyAlignment="1"/>
    <xf numFmtId="164" fontId="13" fillId="0" borderId="0" xfId="0" applyNumberFormat="1" applyFont="1" applyAlignment="1"/>
    <xf numFmtId="164" fontId="13" fillId="17" borderId="0" xfId="0" applyNumberFormat="1" applyFont="1" applyFill="1"/>
    <xf numFmtId="166" fontId="13" fillId="17" borderId="0" xfId="0" applyNumberFormat="1" applyFont="1" applyFill="1"/>
    <xf numFmtId="0" fontId="17" fillId="0" borderId="4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6" fontId="35" fillId="0" borderId="5" xfId="0" applyNumberFormat="1" applyFont="1" applyBorder="1" applyAlignment="1">
      <alignment vertical="center" wrapText="1"/>
    </xf>
    <xf numFmtId="6" fontId="34" fillId="0" borderId="5" xfId="0" applyNumberFormat="1" applyFont="1" applyBorder="1" applyAlignment="1">
      <alignment vertical="center" wrapText="1"/>
    </xf>
    <xf numFmtId="0" fontId="16" fillId="0" borderId="0" xfId="0" applyFont="1" applyBorder="1"/>
    <xf numFmtId="0" fontId="0" fillId="0" borderId="0" xfId="0" applyBorder="1"/>
    <xf numFmtId="0" fontId="16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6" fontId="17" fillId="0" borderId="5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right" vertical="center" wrapText="1"/>
    </xf>
    <xf numFmtId="0" fontId="17" fillId="0" borderId="27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6" fontId="16" fillId="0" borderId="5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5" xfId="0" applyFont="1" applyBorder="1" applyAlignment="1">
      <alignment vertical="top" wrapText="1"/>
    </xf>
    <xf numFmtId="6" fontId="16" fillId="0" borderId="5" xfId="0" applyNumberFormat="1" applyFont="1" applyBorder="1" applyAlignment="1">
      <alignment vertical="center"/>
    </xf>
    <xf numFmtId="6" fontId="17" fillId="0" borderId="5" xfId="0" applyNumberFormat="1" applyFont="1" applyBorder="1"/>
    <xf numFmtId="0" fontId="16" fillId="0" borderId="5" xfId="0" applyFont="1" applyBorder="1" applyAlignment="1">
      <alignment horizontal="right" vertical="center"/>
    </xf>
    <xf numFmtId="0" fontId="16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6" fillId="0" borderId="8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15" borderId="0" xfId="0" applyFont="1" applyFill="1" applyAlignment="1">
      <alignment horizontal="center"/>
    </xf>
    <xf numFmtId="0" fontId="0" fillId="0" borderId="0" xfId="0" applyFont="1" applyAlignment="1"/>
    <xf numFmtId="0" fontId="13" fillId="12" borderId="0" xfId="0" applyFont="1" applyFill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27" xfId="0" applyFont="1" applyBorder="1" applyAlignment="1">
      <alignment vertical="center" wrapText="1"/>
    </xf>
    <xf numFmtId="0" fontId="13" fillId="0" borderId="20" xfId="0" applyFont="1" applyBorder="1" applyAlignment="1"/>
    <xf numFmtId="0" fontId="13" fillId="0" borderId="21" xfId="0" applyFont="1" applyBorder="1"/>
    <xf numFmtId="0" fontId="20" fillId="9" borderId="0" xfId="0" applyFont="1" applyFill="1" applyAlignment="1">
      <alignment horizontal="center" vertical="center"/>
    </xf>
    <xf numFmtId="164" fontId="21" fillId="10" borderId="10" xfId="0" applyNumberFormat="1" applyFont="1" applyFill="1" applyBorder="1" applyAlignment="1">
      <alignment horizontal="center"/>
    </xf>
    <xf numFmtId="0" fontId="13" fillId="0" borderId="15" xfId="0" applyFont="1" applyBorder="1"/>
    <xf numFmtId="165" fontId="21" fillId="10" borderId="11" xfId="0" applyNumberFormat="1" applyFont="1" applyFill="1" applyBorder="1" applyAlignment="1">
      <alignment horizontal="center"/>
    </xf>
    <xf numFmtId="0" fontId="13" fillId="0" borderId="11" xfId="0" applyFont="1" applyBorder="1"/>
    <xf numFmtId="0" fontId="21" fillId="11" borderId="12" xfId="0" applyFont="1" applyFill="1" applyBorder="1" applyAlignment="1">
      <alignment horizontal="center" vertical="center"/>
    </xf>
    <xf numFmtId="0" fontId="13" fillId="0" borderId="13" xfId="0" applyFont="1" applyBorder="1"/>
    <xf numFmtId="0" fontId="13" fillId="0" borderId="14" xfId="0" applyFont="1" applyBorder="1"/>
    <xf numFmtId="0" fontId="13" fillId="0" borderId="17" xfId="0" applyFont="1" applyBorder="1"/>
    <xf numFmtId="0" fontId="13" fillId="0" borderId="16" xfId="0" applyFont="1" applyBorder="1"/>
    <xf numFmtId="0" fontId="13" fillId="0" borderId="18" xfId="0" applyFont="1" applyBorder="1"/>
    <xf numFmtId="0" fontId="13" fillId="0" borderId="12" xfId="0" applyFont="1" applyBorder="1"/>
    <xf numFmtId="0" fontId="13" fillId="0" borderId="20" xfId="0" applyFont="1" applyBorder="1"/>
    <xf numFmtId="0" fontId="13" fillId="0" borderId="19" xfId="0" applyFont="1" applyBorder="1" applyAlignment="1"/>
    <xf numFmtId="0" fontId="13" fillId="0" borderId="24" xfId="0" applyFont="1" applyBorder="1"/>
    <xf numFmtId="0" fontId="13" fillId="0" borderId="2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zoomScaleNormal="100" zoomScalePageLayoutView="110" workbookViewId="0">
      <selection activeCell="I15" sqref="I15"/>
    </sheetView>
  </sheetViews>
  <sheetFormatPr defaultColWidth="8.85546875" defaultRowHeight="15" x14ac:dyDescent="0.25"/>
  <cols>
    <col min="1" max="1" width="22.28515625" customWidth="1"/>
    <col min="2" max="2" width="44.28515625" customWidth="1"/>
    <col min="3" max="4" width="25.140625" customWidth="1"/>
  </cols>
  <sheetData>
    <row r="1" spans="1:9" ht="15.75" x14ac:dyDescent="0.25">
      <c r="A1" s="159" t="s">
        <v>0</v>
      </c>
      <c r="B1" s="159"/>
      <c r="C1" s="1"/>
      <c r="D1" s="1"/>
    </row>
    <row r="2" spans="1:9" ht="15.75" x14ac:dyDescent="0.25">
      <c r="A2" s="2" t="s">
        <v>1</v>
      </c>
      <c r="B2" s="1"/>
      <c r="C2" s="1"/>
      <c r="D2" s="1"/>
    </row>
    <row r="3" spans="1:9" ht="15.75" x14ac:dyDescent="0.25">
      <c r="A3" s="159" t="s">
        <v>2</v>
      </c>
      <c r="B3" s="159"/>
      <c r="C3" s="1"/>
      <c r="D3" s="1"/>
    </row>
    <row r="4" spans="1:9" ht="15.75" x14ac:dyDescent="0.25">
      <c r="A4" s="2" t="s">
        <v>127</v>
      </c>
      <c r="B4" s="1"/>
      <c r="C4" s="1"/>
      <c r="D4" s="1"/>
    </row>
    <row r="6" spans="1:9" ht="15.75" x14ac:dyDescent="0.25">
      <c r="A6" s="9" t="s">
        <v>3</v>
      </c>
      <c r="B6" s="10"/>
      <c r="C6" s="11" t="s">
        <v>4</v>
      </c>
      <c r="D6" s="11" t="s">
        <v>5</v>
      </c>
    </row>
    <row r="7" spans="1:9" x14ac:dyDescent="0.25">
      <c r="A7" s="1"/>
      <c r="B7" s="3" t="s">
        <v>6</v>
      </c>
      <c r="C7" s="1"/>
      <c r="D7" s="1"/>
    </row>
    <row r="8" spans="1:9" x14ac:dyDescent="0.25">
      <c r="A8" s="1"/>
      <c r="B8" s="3" t="s">
        <v>7</v>
      </c>
      <c r="C8" s="1"/>
      <c r="D8" s="1"/>
    </row>
    <row r="9" spans="1:9" x14ac:dyDescent="0.25">
      <c r="A9" s="1"/>
      <c r="B9" s="1"/>
      <c r="C9" s="18" t="s">
        <v>8</v>
      </c>
      <c r="D9" s="21">
        <v>64000</v>
      </c>
      <c r="E9" t="s">
        <v>116</v>
      </c>
    </row>
    <row r="10" spans="1:9" x14ac:dyDescent="0.25">
      <c r="A10" s="1"/>
      <c r="B10" s="4" t="s">
        <v>9</v>
      </c>
      <c r="C10" s="1"/>
      <c r="D10" s="1"/>
    </row>
    <row r="11" spans="1:9" x14ac:dyDescent="0.25">
      <c r="A11" s="1"/>
      <c r="B11" s="65" t="s">
        <v>10</v>
      </c>
      <c r="C11" s="1"/>
      <c r="D11" s="1"/>
    </row>
    <row r="12" spans="1:9" x14ac:dyDescent="0.25">
      <c r="I12" s="7"/>
    </row>
    <row r="13" spans="1:9" x14ac:dyDescent="0.25">
      <c r="A13" s="13" t="s">
        <v>11</v>
      </c>
      <c r="B13" s="13" t="s">
        <v>12</v>
      </c>
      <c r="C13" s="16">
        <v>19500</v>
      </c>
      <c r="D13" s="26"/>
    </row>
    <row r="14" spans="1:9" x14ac:dyDescent="0.25">
      <c r="A14" s="1"/>
      <c r="B14" s="14"/>
      <c r="C14" s="15" t="s">
        <v>13</v>
      </c>
      <c r="D14" s="15" t="s">
        <v>14</v>
      </c>
    </row>
    <row r="15" spans="1:9" x14ac:dyDescent="0.25">
      <c r="A15" s="1"/>
      <c r="B15" s="15" t="s">
        <v>15</v>
      </c>
      <c r="C15" s="14"/>
      <c r="D15" s="14"/>
    </row>
    <row r="16" spans="1:9" x14ac:dyDescent="0.25">
      <c r="B16" s="1" t="s">
        <v>120</v>
      </c>
      <c r="C16" s="6">
        <v>50</v>
      </c>
    </row>
    <row r="17" spans="1:4" x14ac:dyDescent="0.25">
      <c r="B17" s="15" t="s">
        <v>16</v>
      </c>
      <c r="C17" s="14"/>
      <c r="D17" s="14"/>
    </row>
    <row r="18" spans="1:4" x14ac:dyDescent="0.25">
      <c r="B18" s="1" t="s">
        <v>77</v>
      </c>
      <c r="C18" s="6">
        <v>4000</v>
      </c>
      <c r="D18" s="6">
        <v>0</v>
      </c>
    </row>
    <row r="19" spans="1:4" s="1" customFormat="1" x14ac:dyDescent="0.25">
      <c r="B19" s="1" t="s">
        <v>118</v>
      </c>
      <c r="C19" s="6">
        <v>120</v>
      </c>
      <c r="D19" s="6"/>
    </row>
    <row r="20" spans="1:4" x14ac:dyDescent="0.25">
      <c r="B20" s="1" t="s">
        <v>17</v>
      </c>
      <c r="C20" s="6">
        <v>2500</v>
      </c>
      <c r="D20" s="6">
        <v>0</v>
      </c>
    </row>
    <row r="21" spans="1:4" x14ac:dyDescent="0.25">
      <c r="B21" s="1" t="s">
        <v>18</v>
      </c>
      <c r="C21" s="6">
        <v>4500</v>
      </c>
      <c r="D21" s="6">
        <v>0</v>
      </c>
    </row>
    <row r="22" spans="1:4" x14ac:dyDescent="0.25">
      <c r="B22" s="1" t="s">
        <v>123</v>
      </c>
      <c r="C22" s="6">
        <v>1275</v>
      </c>
      <c r="D22" s="6">
        <v>0</v>
      </c>
    </row>
    <row r="23" spans="1:4" x14ac:dyDescent="0.25">
      <c r="B23" s="1" t="s">
        <v>76</v>
      </c>
      <c r="C23" s="7">
        <v>1400</v>
      </c>
      <c r="D23" s="6">
        <v>0</v>
      </c>
    </row>
    <row r="24" spans="1:4" x14ac:dyDescent="0.25">
      <c r="B24" s="1" t="s">
        <v>119</v>
      </c>
      <c r="C24" s="6">
        <v>2600</v>
      </c>
      <c r="D24" s="6">
        <v>0</v>
      </c>
    </row>
    <row r="25" spans="1:4" s="1" customFormat="1" x14ac:dyDescent="0.25">
      <c r="B25" s="1" t="s">
        <v>117</v>
      </c>
      <c r="C25" s="6">
        <v>0</v>
      </c>
      <c r="D25" s="6"/>
    </row>
    <row r="26" spans="1:4" x14ac:dyDescent="0.25">
      <c r="B26" s="1" t="s">
        <v>20</v>
      </c>
      <c r="C26" s="7">
        <v>1800</v>
      </c>
      <c r="D26" s="1"/>
    </row>
    <row r="27" spans="1:4" x14ac:dyDescent="0.25">
      <c r="B27" s="15" t="s">
        <v>21</v>
      </c>
      <c r="C27" s="14"/>
      <c r="D27" s="14"/>
    </row>
    <row r="28" spans="1:4" x14ac:dyDescent="0.25">
      <c r="B28" s="1" t="s">
        <v>124</v>
      </c>
      <c r="C28" s="6">
        <v>300</v>
      </c>
      <c r="D28" s="1"/>
    </row>
    <row r="29" spans="1:4" x14ac:dyDescent="0.25">
      <c r="A29" s="1"/>
      <c r="B29" s="1" t="s">
        <v>59</v>
      </c>
      <c r="C29" s="6">
        <v>500</v>
      </c>
      <c r="D29" s="1"/>
    </row>
    <row r="30" spans="1:4" x14ac:dyDescent="0.25">
      <c r="A30" s="1"/>
      <c r="B30" s="17" t="s">
        <v>22</v>
      </c>
      <c r="C30" s="19">
        <f>SUM(C16:C29)</f>
        <v>19045</v>
      </c>
      <c r="D30" s="19">
        <f>SUM(D16:D29)</f>
        <v>0</v>
      </c>
    </row>
    <row r="31" spans="1:4" x14ac:dyDescent="0.25">
      <c r="A31" s="1"/>
      <c r="B31" s="18" t="s">
        <v>23</v>
      </c>
      <c r="C31" s="12"/>
      <c r="D31" s="20">
        <f>SUM(C30-D30)</f>
        <v>19045</v>
      </c>
    </row>
    <row r="32" spans="1:4" x14ac:dyDescent="0.25">
      <c r="A32" s="1"/>
      <c r="B32" s="1"/>
      <c r="C32" s="18" t="s">
        <v>24</v>
      </c>
      <c r="D32" s="20">
        <f>SUM(C13-D31)</f>
        <v>455</v>
      </c>
    </row>
    <row r="33" spans="1:4" ht="15.75" x14ac:dyDescent="0.25">
      <c r="A33" s="33" t="s">
        <v>25</v>
      </c>
      <c r="B33" s="34" t="s">
        <v>26</v>
      </c>
      <c r="C33" s="35">
        <v>1200</v>
      </c>
      <c r="D33" s="36"/>
    </row>
    <row r="34" spans="1:4" x14ac:dyDescent="0.25">
      <c r="A34" s="1"/>
      <c r="B34" s="37"/>
      <c r="C34" s="38" t="s">
        <v>13</v>
      </c>
      <c r="D34" s="39" t="s">
        <v>27</v>
      </c>
    </row>
    <row r="35" spans="1:4" x14ac:dyDescent="0.25">
      <c r="A35" s="1"/>
      <c r="B35" s="40" t="s">
        <v>28</v>
      </c>
      <c r="C35" s="41"/>
      <c r="D35" s="42"/>
    </row>
    <row r="36" spans="1:4" x14ac:dyDescent="0.25">
      <c r="A36" s="1"/>
      <c r="B36" s="43" t="s">
        <v>61</v>
      </c>
      <c r="C36" s="44">
        <v>600</v>
      </c>
      <c r="D36" s="45">
        <v>0</v>
      </c>
    </row>
    <row r="37" spans="1:4" x14ac:dyDescent="0.25">
      <c r="A37" s="1"/>
      <c r="B37" s="40" t="s">
        <v>62</v>
      </c>
      <c r="C37" s="42"/>
      <c r="D37" s="42"/>
    </row>
    <row r="38" spans="1:4" x14ac:dyDescent="0.25">
      <c r="A38" s="1"/>
      <c r="B38" s="46" t="s">
        <v>63</v>
      </c>
      <c r="C38" s="47">
        <v>75</v>
      </c>
      <c r="D38" s="45">
        <v>0</v>
      </c>
    </row>
    <row r="39" spans="1:4" x14ac:dyDescent="0.25">
      <c r="A39" s="1"/>
      <c r="B39" s="40" t="s">
        <v>64</v>
      </c>
      <c r="C39" s="41"/>
      <c r="D39" s="42"/>
    </row>
    <row r="40" spans="1:4" x14ac:dyDescent="0.25">
      <c r="A40" s="1"/>
      <c r="B40" s="46" t="s">
        <v>63</v>
      </c>
      <c r="C40" s="47">
        <v>75</v>
      </c>
      <c r="D40" s="45">
        <v>0</v>
      </c>
    </row>
    <row r="41" spans="1:4" x14ac:dyDescent="0.25">
      <c r="A41" s="1"/>
      <c r="B41" s="40" t="s">
        <v>78</v>
      </c>
      <c r="C41" s="41"/>
      <c r="D41" s="42"/>
    </row>
    <row r="42" spans="1:4" x14ac:dyDescent="0.25">
      <c r="A42" s="1"/>
      <c r="B42" s="58" t="s">
        <v>125</v>
      </c>
      <c r="C42" s="47">
        <v>120</v>
      </c>
      <c r="D42" s="45">
        <v>0</v>
      </c>
    </row>
    <row r="43" spans="1:4" x14ac:dyDescent="0.25">
      <c r="A43" s="1"/>
      <c r="B43" s="58" t="s">
        <v>65</v>
      </c>
      <c r="C43" s="47">
        <v>100</v>
      </c>
      <c r="D43" s="45">
        <v>0</v>
      </c>
    </row>
    <row r="44" spans="1:4" x14ac:dyDescent="0.25">
      <c r="A44" s="1"/>
      <c r="B44" s="58" t="s">
        <v>79</v>
      </c>
      <c r="C44" s="47"/>
      <c r="D44" s="45">
        <v>0</v>
      </c>
    </row>
    <row r="45" spans="1:4" x14ac:dyDescent="0.25">
      <c r="A45" s="1"/>
      <c r="B45" s="40" t="s">
        <v>80</v>
      </c>
      <c r="C45" s="41"/>
      <c r="D45" s="42"/>
    </row>
    <row r="46" spans="1:4" x14ac:dyDescent="0.25">
      <c r="A46" s="1"/>
      <c r="B46" s="58" t="s">
        <v>65</v>
      </c>
      <c r="C46" s="47">
        <v>100</v>
      </c>
      <c r="D46" s="45">
        <v>0</v>
      </c>
    </row>
    <row r="47" spans="1:4" x14ac:dyDescent="0.25">
      <c r="A47" s="1"/>
      <c r="B47" s="40" t="s">
        <v>67</v>
      </c>
      <c r="C47" s="41"/>
      <c r="D47" s="42"/>
    </row>
    <row r="48" spans="1:4" x14ac:dyDescent="0.25">
      <c r="A48" s="1"/>
      <c r="B48" s="46" t="s">
        <v>65</v>
      </c>
      <c r="C48" s="47">
        <v>100</v>
      </c>
      <c r="D48" s="45">
        <v>0</v>
      </c>
    </row>
    <row r="49" spans="1:7" s="1" customFormat="1" x14ac:dyDescent="0.25">
      <c r="B49" s="58" t="s">
        <v>79</v>
      </c>
      <c r="C49" s="47"/>
      <c r="D49" s="45"/>
    </row>
    <row r="50" spans="1:7" x14ac:dyDescent="0.25">
      <c r="A50" s="1"/>
      <c r="B50" s="46" t="s">
        <v>66</v>
      </c>
      <c r="C50" s="47"/>
      <c r="D50" s="45">
        <v>0</v>
      </c>
    </row>
    <row r="51" spans="1:7" x14ac:dyDescent="0.25">
      <c r="A51" s="1"/>
      <c r="B51" s="48" t="s">
        <v>22</v>
      </c>
      <c r="C51" s="49">
        <f>SUM(C36:C50)</f>
        <v>1170</v>
      </c>
      <c r="D51" s="50">
        <f>SUM(D37:D50)</f>
        <v>0</v>
      </c>
    </row>
    <row r="52" spans="1:7" x14ac:dyDescent="0.25">
      <c r="A52" s="1"/>
      <c r="B52" s="51" t="s">
        <v>23</v>
      </c>
      <c r="C52" s="52"/>
      <c r="D52" s="52">
        <f>C51-D51</f>
        <v>1170</v>
      </c>
    </row>
    <row r="53" spans="1:7" x14ac:dyDescent="0.25">
      <c r="A53" s="1"/>
      <c r="B53" s="53"/>
      <c r="C53" s="54" t="s">
        <v>43</v>
      </c>
      <c r="D53" s="52">
        <f>C33-D52</f>
        <v>30</v>
      </c>
    </row>
    <row r="54" spans="1:7" x14ac:dyDescent="0.25">
      <c r="A54" s="13" t="s">
        <v>30</v>
      </c>
      <c r="B54" s="13" t="s">
        <v>26</v>
      </c>
      <c r="C54" s="16">
        <v>28000</v>
      </c>
      <c r="D54" s="26"/>
    </row>
    <row r="55" spans="1:7" x14ac:dyDescent="0.25">
      <c r="A55" s="1"/>
      <c r="B55" s="23"/>
      <c r="C55" s="24" t="s">
        <v>13</v>
      </c>
      <c r="D55" s="24" t="s">
        <v>27</v>
      </c>
    </row>
    <row r="56" spans="1:7" x14ac:dyDescent="0.25">
      <c r="B56" s="15" t="s">
        <v>31</v>
      </c>
      <c r="C56" s="14"/>
      <c r="D56" s="14"/>
    </row>
    <row r="57" spans="1:7" x14ac:dyDescent="0.25">
      <c r="B57" s="3" t="s">
        <v>113</v>
      </c>
      <c r="C57" s="6">
        <v>7000</v>
      </c>
      <c r="D57" s="1"/>
      <c r="E57" s="57"/>
      <c r="F57" s="57"/>
      <c r="G57" s="57"/>
    </row>
    <row r="58" spans="1:7" s="1" customFormat="1" x14ac:dyDescent="0.25">
      <c r="B58" s="3" t="s">
        <v>114</v>
      </c>
      <c r="C58" s="6">
        <v>6700</v>
      </c>
      <c r="E58" s="57"/>
      <c r="F58" s="57"/>
      <c r="G58" s="57"/>
    </row>
    <row r="59" spans="1:7" x14ac:dyDescent="0.25">
      <c r="B59" s="3" t="s">
        <v>115</v>
      </c>
      <c r="C59" s="6">
        <v>6700</v>
      </c>
      <c r="D59" s="1"/>
      <c r="E59" s="57"/>
      <c r="F59" s="57"/>
      <c r="G59" s="57"/>
    </row>
    <row r="60" spans="1:7" x14ac:dyDescent="0.25">
      <c r="B60" s="15" t="s">
        <v>32</v>
      </c>
      <c r="C60" s="14"/>
      <c r="D60" s="14"/>
      <c r="E60" s="57"/>
      <c r="F60" s="57"/>
      <c r="G60" s="57"/>
    </row>
    <row r="61" spans="1:7" x14ac:dyDescent="0.25">
      <c r="B61" s="25"/>
      <c r="C61" s="26"/>
      <c r="D61" s="26"/>
      <c r="E61" s="57"/>
      <c r="F61" s="57"/>
      <c r="G61" s="57"/>
    </row>
    <row r="62" spans="1:7" x14ac:dyDescent="0.25">
      <c r="B62" s="8" t="s">
        <v>33</v>
      </c>
      <c r="C62" s="7">
        <v>200</v>
      </c>
      <c r="D62" s="1"/>
    </row>
    <row r="63" spans="1:7" x14ac:dyDescent="0.25">
      <c r="B63" s="8" t="s">
        <v>35</v>
      </c>
      <c r="C63" s="6">
        <v>500</v>
      </c>
      <c r="D63" s="1"/>
    </row>
    <row r="64" spans="1:7" x14ac:dyDescent="0.25">
      <c r="B64" s="3" t="s">
        <v>81</v>
      </c>
      <c r="C64" s="6">
        <v>200</v>
      </c>
      <c r="D64" s="1"/>
    </row>
    <row r="65" spans="1:4" s="1" customFormat="1" x14ac:dyDescent="0.25">
      <c r="B65" s="15" t="s">
        <v>36</v>
      </c>
      <c r="C65" s="14"/>
      <c r="D65" s="14"/>
    </row>
    <row r="66" spans="1:4" x14ac:dyDescent="0.25">
      <c r="B66" s="5" t="s">
        <v>82</v>
      </c>
      <c r="C66" s="1"/>
      <c r="D66" s="1"/>
    </row>
    <row r="67" spans="1:4" x14ac:dyDescent="0.25">
      <c r="B67" s="8" t="s">
        <v>33</v>
      </c>
      <c r="C67" s="7">
        <v>555</v>
      </c>
      <c r="D67" s="1"/>
    </row>
    <row r="68" spans="1:4" x14ac:dyDescent="0.25">
      <c r="B68" s="8" t="s">
        <v>34</v>
      </c>
      <c r="C68" s="6">
        <v>1500</v>
      </c>
      <c r="D68" s="1"/>
    </row>
    <row r="69" spans="1:4" x14ac:dyDescent="0.25">
      <c r="B69" s="8" t="s">
        <v>35</v>
      </c>
      <c r="C69" s="6">
        <v>800</v>
      </c>
      <c r="D69" s="1"/>
    </row>
    <row r="70" spans="1:4" x14ac:dyDescent="0.25">
      <c r="B70" s="5" t="s">
        <v>83</v>
      </c>
      <c r="C70" s="1"/>
      <c r="D70" s="1"/>
    </row>
    <row r="71" spans="1:4" x14ac:dyDescent="0.25">
      <c r="B71" s="8" t="s">
        <v>33</v>
      </c>
      <c r="C71" s="7">
        <v>555</v>
      </c>
      <c r="D71" s="1"/>
    </row>
    <row r="72" spans="1:4" x14ac:dyDescent="0.25">
      <c r="B72" s="8" t="s">
        <v>34</v>
      </c>
      <c r="C72" s="6">
        <v>1500</v>
      </c>
      <c r="D72" s="1"/>
    </row>
    <row r="73" spans="1:4" x14ac:dyDescent="0.25">
      <c r="B73" s="8" t="s">
        <v>35</v>
      </c>
      <c r="C73" s="6">
        <v>800</v>
      </c>
      <c r="D73" s="1"/>
    </row>
    <row r="74" spans="1:4" x14ac:dyDescent="0.25">
      <c r="B74" s="5" t="s">
        <v>84</v>
      </c>
      <c r="C74" s="1"/>
      <c r="D74" s="1"/>
    </row>
    <row r="75" spans="1:4" x14ac:dyDescent="0.25">
      <c r="B75" s="8" t="s">
        <v>121</v>
      </c>
      <c r="C75" s="6">
        <v>200</v>
      </c>
      <c r="D75" s="1"/>
    </row>
    <row r="76" spans="1:4" x14ac:dyDescent="0.25">
      <c r="B76" s="8" t="s">
        <v>122</v>
      </c>
      <c r="C76" s="6">
        <v>500</v>
      </c>
      <c r="D76" s="1"/>
    </row>
    <row r="77" spans="1:4" x14ac:dyDescent="0.25">
      <c r="B77" s="15" t="s">
        <v>85</v>
      </c>
      <c r="C77" s="14"/>
      <c r="D77" s="14"/>
    </row>
    <row r="78" spans="1:4" x14ac:dyDescent="0.25">
      <c r="B78" s="3" t="s">
        <v>86</v>
      </c>
      <c r="C78" s="6">
        <v>1500</v>
      </c>
      <c r="D78" s="1"/>
    </row>
    <row r="79" spans="1:4" s="1" customFormat="1" x14ac:dyDescent="0.25">
      <c r="B79" s="3" t="s">
        <v>117</v>
      </c>
      <c r="C79" s="6"/>
      <c r="D79" s="6">
        <v>1000</v>
      </c>
    </row>
    <row r="80" spans="1:4" x14ac:dyDescent="0.25">
      <c r="A80" s="1"/>
      <c r="B80" s="17" t="s">
        <v>37</v>
      </c>
      <c r="C80" s="19">
        <f>SUM(C57:C78)</f>
        <v>29210</v>
      </c>
      <c r="D80" s="19">
        <f>SUM(D79)</f>
        <v>1000</v>
      </c>
    </row>
    <row r="81" spans="1:4" x14ac:dyDescent="0.25">
      <c r="A81" s="1"/>
      <c r="B81" s="18" t="s">
        <v>38</v>
      </c>
      <c r="C81" s="12"/>
      <c r="D81" s="20">
        <f>SUM(C80-D80)</f>
        <v>28210</v>
      </c>
    </row>
    <row r="82" spans="1:4" x14ac:dyDescent="0.25">
      <c r="A82" s="1"/>
      <c r="B82" s="1"/>
      <c r="C82" s="18" t="s">
        <v>24</v>
      </c>
      <c r="D82" s="21">
        <f>SUM(C54-D81)</f>
        <v>-210</v>
      </c>
    </row>
    <row r="83" spans="1:4" x14ac:dyDescent="0.25">
      <c r="A83" s="13" t="s">
        <v>39</v>
      </c>
      <c r="B83" s="13" t="s">
        <v>12</v>
      </c>
      <c r="C83" s="16">
        <v>1600</v>
      </c>
      <c r="D83" s="26"/>
    </row>
    <row r="84" spans="1:4" x14ac:dyDescent="0.25">
      <c r="A84" s="1"/>
      <c r="B84" s="14"/>
      <c r="C84" s="15" t="s">
        <v>13</v>
      </c>
      <c r="D84" s="15" t="s">
        <v>27</v>
      </c>
    </row>
    <row r="85" spans="1:4" x14ac:dyDescent="0.25">
      <c r="A85" s="1"/>
      <c r="B85" s="15" t="s">
        <v>88</v>
      </c>
      <c r="C85" s="14"/>
      <c r="D85" s="14"/>
    </row>
    <row r="86" spans="1:4" x14ac:dyDescent="0.25">
      <c r="A86" s="1"/>
      <c r="B86" s="3" t="s">
        <v>65</v>
      </c>
      <c r="C86" s="6">
        <v>100</v>
      </c>
      <c r="D86" s="6">
        <v>0</v>
      </c>
    </row>
    <row r="87" spans="1:4" x14ac:dyDescent="0.25">
      <c r="A87" s="1"/>
      <c r="B87" s="3" t="s">
        <v>89</v>
      </c>
      <c r="C87" s="6">
        <v>50</v>
      </c>
      <c r="D87" s="6">
        <v>0</v>
      </c>
    </row>
    <row r="88" spans="1:4" x14ac:dyDescent="0.25">
      <c r="A88" s="1"/>
      <c r="B88" s="15" t="s">
        <v>40</v>
      </c>
      <c r="C88" s="14"/>
      <c r="D88" s="14"/>
    </row>
    <row r="89" spans="1:4" x14ac:dyDescent="0.25">
      <c r="A89" s="1"/>
      <c r="B89" s="3" t="s">
        <v>126</v>
      </c>
      <c r="C89" s="6">
        <v>400</v>
      </c>
      <c r="D89" s="6">
        <v>0</v>
      </c>
    </row>
    <row r="90" spans="1:4" x14ac:dyDescent="0.25">
      <c r="A90" s="1"/>
      <c r="B90" s="3" t="s">
        <v>41</v>
      </c>
      <c r="C90" s="6">
        <v>300</v>
      </c>
      <c r="D90" s="6">
        <v>0</v>
      </c>
    </row>
    <row r="91" spans="1:4" x14ac:dyDescent="0.25">
      <c r="A91" s="1"/>
      <c r="B91" s="3" t="s">
        <v>87</v>
      </c>
      <c r="C91" s="6">
        <v>375</v>
      </c>
      <c r="D91" s="6">
        <v>0</v>
      </c>
    </row>
    <row r="92" spans="1:4" x14ac:dyDescent="0.25">
      <c r="A92" s="1"/>
      <c r="B92" s="3" t="s">
        <v>42</v>
      </c>
      <c r="C92" s="6">
        <v>300</v>
      </c>
      <c r="D92" s="6">
        <v>0</v>
      </c>
    </row>
    <row r="93" spans="1:4" x14ac:dyDescent="0.25">
      <c r="A93" s="1"/>
      <c r="B93" s="17" t="s">
        <v>37</v>
      </c>
      <c r="C93" s="19">
        <f>SUM(C86:C92)</f>
        <v>1525</v>
      </c>
      <c r="D93" s="19">
        <f>SUM(D86:D92)</f>
        <v>0</v>
      </c>
    </row>
    <row r="94" spans="1:4" x14ac:dyDescent="0.25">
      <c r="A94" s="1"/>
      <c r="B94" s="18" t="s">
        <v>38</v>
      </c>
      <c r="C94" s="12"/>
      <c r="D94" s="20">
        <f>SUM(C93-D93)</f>
        <v>1525</v>
      </c>
    </row>
    <row r="95" spans="1:4" x14ac:dyDescent="0.25">
      <c r="A95" s="1"/>
      <c r="B95" s="1"/>
      <c r="C95" s="18" t="s">
        <v>43</v>
      </c>
      <c r="D95" s="21">
        <f>SUM(C83-D94)</f>
        <v>75</v>
      </c>
    </row>
    <row r="96" spans="1:4" x14ac:dyDescent="0.25">
      <c r="A96" s="13" t="s">
        <v>44</v>
      </c>
      <c r="B96" s="13" t="s">
        <v>12</v>
      </c>
      <c r="C96" s="16">
        <v>600</v>
      </c>
      <c r="D96" s="26"/>
    </row>
    <row r="97" spans="1:4" x14ac:dyDescent="0.25">
      <c r="A97" s="1"/>
      <c r="B97" s="14"/>
      <c r="C97" s="15" t="s">
        <v>13</v>
      </c>
      <c r="D97" s="15" t="s">
        <v>27</v>
      </c>
    </row>
    <row r="98" spans="1:4" x14ac:dyDescent="0.25">
      <c r="A98" s="1"/>
      <c r="B98" s="15" t="s">
        <v>45</v>
      </c>
      <c r="C98" s="14"/>
      <c r="D98" s="14"/>
    </row>
    <row r="99" spans="1:4" x14ac:dyDescent="0.25">
      <c r="A99" s="1"/>
      <c r="B99" s="1" t="s">
        <v>46</v>
      </c>
      <c r="C99" s="7">
        <v>20</v>
      </c>
      <c r="D99" s="7">
        <v>0</v>
      </c>
    </row>
    <row r="100" spans="1:4" x14ac:dyDescent="0.25">
      <c r="A100" s="1"/>
      <c r="B100" s="3" t="s">
        <v>47</v>
      </c>
      <c r="C100" s="7">
        <v>298</v>
      </c>
      <c r="D100" s="7">
        <v>0</v>
      </c>
    </row>
    <row r="101" spans="1:4" x14ac:dyDescent="0.25">
      <c r="A101" s="1"/>
      <c r="B101" s="15" t="s">
        <v>29</v>
      </c>
      <c r="C101" s="14"/>
      <c r="D101" s="14"/>
    </row>
    <row r="102" spans="1:4" x14ac:dyDescent="0.25">
      <c r="A102" s="1"/>
      <c r="B102" s="3" t="s">
        <v>90</v>
      </c>
      <c r="C102" s="7">
        <v>200</v>
      </c>
      <c r="D102" s="7">
        <v>0</v>
      </c>
    </row>
    <row r="103" spans="1:4" x14ac:dyDescent="0.25">
      <c r="A103" s="1"/>
      <c r="B103" s="17" t="s">
        <v>37</v>
      </c>
      <c r="C103" s="22">
        <f>SUM(C99:C102)</f>
        <v>518</v>
      </c>
      <c r="D103" s="22">
        <f>SUM(D99:D102)</f>
        <v>0</v>
      </c>
    </row>
    <row r="104" spans="1:4" x14ac:dyDescent="0.25">
      <c r="A104" s="1"/>
      <c r="B104" s="18" t="s">
        <v>38</v>
      </c>
      <c r="C104" s="12"/>
      <c r="D104" s="21">
        <f>SUM(C103-D103)</f>
        <v>518</v>
      </c>
    </row>
    <row r="105" spans="1:4" x14ac:dyDescent="0.25">
      <c r="A105" s="1"/>
      <c r="B105" s="1"/>
      <c r="C105" s="18" t="s">
        <v>24</v>
      </c>
      <c r="D105" s="21">
        <f>SUM(C96-D104)</f>
        <v>82</v>
      </c>
    </row>
    <row r="106" spans="1:4" x14ac:dyDescent="0.25">
      <c r="A106" s="13" t="s">
        <v>91</v>
      </c>
      <c r="B106" s="13" t="s">
        <v>92</v>
      </c>
      <c r="C106" s="16">
        <v>17000</v>
      </c>
      <c r="D106" s="1"/>
    </row>
    <row r="107" spans="1:4" s="61" customFormat="1" x14ac:dyDescent="0.25">
      <c r="A107" s="59"/>
      <c r="B107" s="59"/>
      <c r="C107" s="60"/>
    </row>
    <row r="108" spans="1:4" x14ac:dyDescent="0.25">
      <c r="A108" s="13" t="s">
        <v>48</v>
      </c>
      <c r="B108" s="13" t="s">
        <v>12</v>
      </c>
      <c r="C108" s="16">
        <v>2200</v>
      </c>
      <c r="D108" s="1"/>
    </row>
    <row r="109" spans="1:4" x14ac:dyDescent="0.25">
      <c r="A109" s="1"/>
      <c r="B109" s="14"/>
      <c r="C109" s="15" t="s">
        <v>13</v>
      </c>
      <c r="D109" s="15" t="s">
        <v>27</v>
      </c>
    </row>
    <row r="110" spans="1:4" x14ac:dyDescent="0.25">
      <c r="A110" s="1"/>
      <c r="B110" s="3" t="s">
        <v>49</v>
      </c>
      <c r="C110" s="7">
        <v>500</v>
      </c>
      <c r="D110" s="7">
        <v>0</v>
      </c>
    </row>
    <row r="111" spans="1:4" x14ac:dyDescent="0.25">
      <c r="A111" s="1"/>
      <c r="B111" s="3" t="s">
        <v>60</v>
      </c>
      <c r="C111" s="7">
        <v>500</v>
      </c>
      <c r="D111" s="7">
        <v>0</v>
      </c>
    </row>
    <row r="112" spans="1:4" x14ac:dyDescent="0.25">
      <c r="A112" s="1"/>
      <c r="B112" s="3" t="s">
        <v>50</v>
      </c>
      <c r="C112" s="7">
        <v>500</v>
      </c>
      <c r="D112" s="7">
        <v>0</v>
      </c>
    </row>
    <row r="113" spans="1:4" x14ac:dyDescent="0.25">
      <c r="A113" s="1"/>
      <c r="B113" s="3" t="s">
        <v>51</v>
      </c>
      <c r="C113" s="7">
        <v>500</v>
      </c>
      <c r="D113" s="7">
        <v>0</v>
      </c>
    </row>
    <row r="114" spans="1:4" x14ac:dyDescent="0.25">
      <c r="A114" s="1"/>
      <c r="B114" s="3" t="s">
        <v>52</v>
      </c>
      <c r="C114" s="7">
        <v>100</v>
      </c>
      <c r="D114" s="7">
        <v>0</v>
      </c>
    </row>
    <row r="115" spans="1:4" x14ac:dyDescent="0.25">
      <c r="A115" s="1"/>
      <c r="B115" s="17" t="s">
        <v>37</v>
      </c>
      <c r="C115" s="22">
        <f>SUM(C110:C114)</f>
        <v>2100</v>
      </c>
      <c r="D115" s="22">
        <f>SUM(D110:D114)</f>
        <v>0</v>
      </c>
    </row>
    <row r="116" spans="1:4" x14ac:dyDescent="0.25">
      <c r="A116" s="1"/>
      <c r="B116" s="18" t="s">
        <v>38</v>
      </c>
      <c r="C116" s="12"/>
      <c r="D116" s="21">
        <f>SUM(C115-D115)</f>
        <v>2100</v>
      </c>
    </row>
    <row r="117" spans="1:4" x14ac:dyDescent="0.25">
      <c r="A117" s="1"/>
      <c r="B117" s="1"/>
      <c r="C117" s="18" t="s">
        <v>24</v>
      </c>
      <c r="D117" s="21">
        <f>SUM(C108-D116)</f>
        <v>100</v>
      </c>
    </row>
    <row r="118" spans="1:4" x14ac:dyDescent="0.25">
      <c r="A118" s="13" t="s">
        <v>53</v>
      </c>
      <c r="B118" s="13" t="s">
        <v>12</v>
      </c>
      <c r="C118" s="16">
        <v>9000</v>
      </c>
      <c r="D118" s="26"/>
    </row>
    <row r="119" spans="1:4" x14ac:dyDescent="0.25">
      <c r="A119" s="1"/>
      <c r="B119" s="14"/>
      <c r="C119" s="15" t="s">
        <v>13</v>
      </c>
      <c r="D119" s="15" t="s">
        <v>27</v>
      </c>
    </row>
    <row r="120" spans="1:4" s="1" customFormat="1" x14ac:dyDescent="0.25">
      <c r="B120" s="14"/>
      <c r="C120" s="15"/>
      <c r="D120" s="15"/>
    </row>
    <row r="121" spans="1:4" s="26" customFormat="1" x14ac:dyDescent="0.25">
      <c r="B121" s="26" t="s">
        <v>93</v>
      </c>
      <c r="C121" s="56">
        <v>350</v>
      </c>
      <c r="D121" s="25"/>
    </row>
    <row r="122" spans="1:4" s="26" customFormat="1" x14ac:dyDescent="0.25">
      <c r="B122" s="26" t="s">
        <v>94</v>
      </c>
      <c r="C122" s="56">
        <v>80</v>
      </c>
      <c r="D122" s="25"/>
    </row>
    <row r="123" spans="1:4" s="26" customFormat="1" x14ac:dyDescent="0.25">
      <c r="B123" s="26" t="s">
        <v>95</v>
      </c>
      <c r="C123" s="56">
        <v>225</v>
      </c>
      <c r="D123" s="56"/>
    </row>
    <row r="124" spans="1:4" s="26" customFormat="1" x14ac:dyDescent="0.25">
      <c r="B124" s="26" t="s">
        <v>96</v>
      </c>
      <c r="C124" s="56">
        <v>75</v>
      </c>
      <c r="D124" s="25"/>
    </row>
    <row r="125" spans="1:4" s="26" customFormat="1" x14ac:dyDescent="0.25">
      <c r="B125" s="26" t="s">
        <v>97</v>
      </c>
      <c r="C125" s="56">
        <v>572</v>
      </c>
      <c r="D125" s="29">
        <v>100</v>
      </c>
    </row>
    <row r="126" spans="1:4" s="26" customFormat="1" x14ac:dyDescent="0.25">
      <c r="B126" s="26" t="s">
        <v>98</v>
      </c>
      <c r="C126" s="56">
        <v>500</v>
      </c>
      <c r="D126" s="29">
        <v>100</v>
      </c>
    </row>
    <row r="127" spans="1:4" s="26" customFormat="1" x14ac:dyDescent="0.25">
      <c r="B127" s="26" t="s">
        <v>99</v>
      </c>
      <c r="C127" s="56">
        <v>1200</v>
      </c>
      <c r="D127" s="29">
        <v>300</v>
      </c>
    </row>
    <row r="128" spans="1:4" s="26" customFormat="1" x14ac:dyDescent="0.25">
      <c r="C128" s="25"/>
      <c r="D128" s="56"/>
    </row>
    <row r="129" spans="1:4" x14ac:dyDescent="0.25">
      <c r="A129" s="1"/>
      <c r="B129" s="15" t="s">
        <v>54</v>
      </c>
      <c r="C129" s="14"/>
      <c r="D129" s="14"/>
    </row>
    <row r="130" spans="1:4" x14ac:dyDescent="0.25">
      <c r="A130" s="1"/>
      <c r="B130" s="1" t="s">
        <v>104</v>
      </c>
      <c r="C130" s="1"/>
      <c r="D130" s="7">
        <v>22500</v>
      </c>
    </row>
    <row r="131" spans="1:4" x14ac:dyDescent="0.25">
      <c r="A131" s="1"/>
      <c r="B131" s="1" t="s">
        <v>105</v>
      </c>
      <c r="C131" s="7">
        <v>12180.16</v>
      </c>
      <c r="D131" s="1"/>
    </row>
    <row r="132" spans="1:4" s="1" customFormat="1" x14ac:dyDescent="0.25">
      <c r="B132" s="1" t="s">
        <v>73</v>
      </c>
      <c r="C132" s="7">
        <v>1693.87</v>
      </c>
    </row>
    <row r="133" spans="1:4" x14ac:dyDescent="0.25">
      <c r="A133" s="1"/>
      <c r="B133" s="1" t="s">
        <v>74</v>
      </c>
      <c r="C133" s="7">
        <v>200</v>
      </c>
      <c r="D133" s="1"/>
    </row>
    <row r="134" spans="1:4" s="1" customFormat="1" x14ac:dyDescent="0.25">
      <c r="B134" s="1" t="s">
        <v>75</v>
      </c>
      <c r="C134" s="7">
        <v>500</v>
      </c>
    </row>
    <row r="135" spans="1:4" x14ac:dyDescent="0.25">
      <c r="A135" s="1"/>
      <c r="B135" s="1" t="s">
        <v>107</v>
      </c>
      <c r="C135" s="7">
        <v>1500</v>
      </c>
      <c r="D135" s="1"/>
    </row>
    <row r="136" spans="1:4" x14ac:dyDescent="0.25">
      <c r="A136" s="1"/>
      <c r="B136" s="1" t="s">
        <v>108</v>
      </c>
      <c r="C136" s="7">
        <v>90</v>
      </c>
      <c r="D136" s="1"/>
    </row>
    <row r="137" spans="1:4" x14ac:dyDescent="0.25">
      <c r="A137" s="1"/>
      <c r="B137" s="1" t="s">
        <v>109</v>
      </c>
      <c r="C137" s="6">
        <v>4500</v>
      </c>
      <c r="D137" s="1"/>
    </row>
    <row r="138" spans="1:4" s="1" customFormat="1" x14ac:dyDescent="0.25">
      <c r="B138" s="1" t="s">
        <v>110</v>
      </c>
      <c r="C138" s="6">
        <v>50</v>
      </c>
    </row>
    <row r="139" spans="1:4" x14ac:dyDescent="0.25">
      <c r="A139" s="1"/>
      <c r="B139" s="1" t="s">
        <v>69</v>
      </c>
      <c r="C139" s="7">
        <v>1200</v>
      </c>
      <c r="D139" s="1"/>
    </row>
    <row r="140" spans="1:4" s="1" customFormat="1" x14ac:dyDescent="0.25">
      <c r="B140" s="1" t="s">
        <v>71</v>
      </c>
      <c r="C140" s="7">
        <v>500</v>
      </c>
    </row>
    <row r="141" spans="1:4" s="1" customFormat="1" x14ac:dyDescent="0.25">
      <c r="B141" s="1" t="s">
        <v>72</v>
      </c>
      <c r="C141" s="7"/>
      <c r="D141" s="7">
        <v>500</v>
      </c>
    </row>
    <row r="142" spans="1:4" s="1" customFormat="1" x14ac:dyDescent="0.25">
      <c r="B142" s="1" t="s">
        <v>106</v>
      </c>
      <c r="C142" s="7">
        <v>508.5</v>
      </c>
    </row>
    <row r="143" spans="1:4" x14ac:dyDescent="0.25">
      <c r="A143" s="1"/>
      <c r="B143" s="1" t="s">
        <v>55</v>
      </c>
      <c r="C143" s="7">
        <v>50</v>
      </c>
      <c r="D143" s="1"/>
    </row>
    <row r="144" spans="1:4" x14ac:dyDescent="0.25">
      <c r="A144" s="1"/>
      <c r="B144" s="15" t="s">
        <v>100</v>
      </c>
      <c r="C144" s="14"/>
      <c r="D144" s="14"/>
    </row>
    <row r="145" spans="1:4" x14ac:dyDescent="0.25">
      <c r="A145" s="1"/>
      <c r="B145" s="62" t="s">
        <v>101</v>
      </c>
      <c r="C145" s="7">
        <v>1360</v>
      </c>
      <c r="D145" s="1"/>
    </row>
    <row r="146" spans="1:4" x14ac:dyDescent="0.25">
      <c r="B146" s="62" t="s">
        <v>69</v>
      </c>
      <c r="C146" s="7">
        <v>600</v>
      </c>
      <c r="D146" s="1"/>
    </row>
    <row r="147" spans="1:4" x14ac:dyDescent="0.25">
      <c r="B147" s="15" t="s">
        <v>102</v>
      </c>
      <c r="C147" s="14"/>
      <c r="D147" s="14"/>
    </row>
    <row r="148" spans="1:4" x14ac:dyDescent="0.25">
      <c r="B148" s="1" t="s">
        <v>103</v>
      </c>
      <c r="C148" s="7">
        <v>900</v>
      </c>
      <c r="D148" s="1"/>
    </row>
    <row r="149" spans="1:4" x14ac:dyDescent="0.25">
      <c r="B149" s="15" t="s">
        <v>68</v>
      </c>
      <c r="C149" s="14"/>
      <c r="D149" s="14"/>
    </row>
    <row r="150" spans="1:4" s="26" customFormat="1" x14ac:dyDescent="0.25">
      <c r="B150" s="30" t="s">
        <v>69</v>
      </c>
      <c r="C150" s="55">
        <v>600</v>
      </c>
    </row>
    <row r="151" spans="1:4" x14ac:dyDescent="0.25">
      <c r="B151" s="1" t="s">
        <v>70</v>
      </c>
      <c r="C151" s="7">
        <v>1360</v>
      </c>
      <c r="D151" s="1"/>
    </row>
    <row r="152" spans="1:4" x14ac:dyDescent="0.25">
      <c r="B152" s="17" t="s">
        <v>37</v>
      </c>
      <c r="C152" s="22">
        <f>SUM(C121:C151)</f>
        <v>30794.53</v>
      </c>
      <c r="D152" s="22">
        <f>SUM(D121:D151)</f>
        <v>23500</v>
      </c>
    </row>
    <row r="153" spans="1:4" x14ac:dyDescent="0.25">
      <c r="B153" s="18" t="s">
        <v>38</v>
      </c>
      <c r="C153" s="12"/>
      <c r="D153" s="21">
        <f>SUM(C152-D152)</f>
        <v>7294.5299999999988</v>
      </c>
    </row>
    <row r="154" spans="1:4" x14ac:dyDescent="0.25">
      <c r="B154" s="1"/>
      <c r="C154" s="18" t="s">
        <v>43</v>
      </c>
      <c r="D154" s="21">
        <f>SUM(C118-D153)</f>
        <v>1705.4700000000012</v>
      </c>
    </row>
    <row r="155" spans="1:4" x14ac:dyDescent="0.25">
      <c r="A155" s="13" t="s">
        <v>19</v>
      </c>
      <c r="B155" s="13" t="s">
        <v>12</v>
      </c>
      <c r="C155" s="28">
        <v>0</v>
      </c>
      <c r="D155" s="1"/>
    </row>
    <row r="156" spans="1:4" s="1" customFormat="1" x14ac:dyDescent="0.25">
      <c r="A156" s="25"/>
      <c r="B156" s="15"/>
      <c r="C156" s="32" t="s">
        <v>13</v>
      </c>
      <c r="D156" s="15" t="s">
        <v>27</v>
      </c>
    </row>
    <row r="157" spans="1:4" s="1" customFormat="1" x14ac:dyDescent="0.25">
      <c r="A157" s="25"/>
      <c r="B157" s="30" t="s">
        <v>111</v>
      </c>
      <c r="C157" s="29">
        <v>0</v>
      </c>
    </row>
    <row r="158" spans="1:4" s="1" customFormat="1" x14ac:dyDescent="0.25">
      <c r="A158" s="25"/>
      <c r="B158" s="17" t="s">
        <v>37</v>
      </c>
      <c r="C158" s="19">
        <f>SUM(C157)</f>
        <v>0</v>
      </c>
      <c r="D158" s="31">
        <f>SUM(D157)</f>
        <v>0</v>
      </c>
    </row>
    <row r="159" spans="1:4" s="1" customFormat="1" x14ac:dyDescent="0.25">
      <c r="A159" s="25"/>
      <c r="B159" s="18" t="s">
        <v>38</v>
      </c>
      <c r="C159" s="20"/>
      <c r="D159" s="20">
        <f>SUM(C158-D158)</f>
        <v>0</v>
      </c>
    </row>
    <row r="160" spans="1:4" s="1" customFormat="1" x14ac:dyDescent="0.25">
      <c r="A160" s="25"/>
      <c r="B160" s="25"/>
      <c r="C160" s="20" t="s">
        <v>43</v>
      </c>
      <c r="D160" s="20">
        <f>SUM(C155-D159)</f>
        <v>0</v>
      </c>
    </row>
    <row r="161" spans="1:4" s="1" customFormat="1" x14ac:dyDescent="0.25">
      <c r="A161" s="25"/>
      <c r="B161" s="25"/>
      <c r="C161" s="27"/>
      <c r="D161" s="5"/>
    </row>
    <row r="162" spans="1:4" x14ac:dyDescent="0.25">
      <c r="B162" s="18" t="s">
        <v>56</v>
      </c>
      <c r="C162" s="18" t="s">
        <v>57</v>
      </c>
      <c r="D162" s="18" t="s">
        <v>58</v>
      </c>
    </row>
    <row r="163" spans="1:4" x14ac:dyDescent="0.25">
      <c r="B163" s="1"/>
      <c r="C163" s="20">
        <f>SUM(C118+C108+C106+C96+C83+C54+C33+C13)</f>
        <v>79100</v>
      </c>
      <c r="D163" s="20">
        <f>SUM(D9+D158+D152+D115+D103+D93+D80+D51+D30)</f>
        <v>88500</v>
      </c>
    </row>
    <row r="164" spans="1:4" x14ac:dyDescent="0.25">
      <c r="B164" s="1"/>
      <c r="C164" s="18" t="s">
        <v>112</v>
      </c>
      <c r="D164" s="20">
        <f>SUM(D163-C163)</f>
        <v>9400</v>
      </c>
    </row>
    <row r="167" spans="1:4" ht="18.75" x14ac:dyDescent="0.3">
      <c r="A167" s="63"/>
      <c r="B167" s="64"/>
    </row>
    <row r="168" spans="1:4" ht="18.75" x14ac:dyDescent="0.3">
      <c r="A168" s="63"/>
      <c r="B168" s="64"/>
    </row>
    <row r="169" spans="1:4" x14ac:dyDescent="0.25">
      <c r="A169" s="5"/>
    </row>
  </sheetData>
  <mergeCells count="2">
    <mergeCell ref="A1:B1"/>
    <mergeCell ref="A3:B3"/>
  </mergeCell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H7" sqref="H7"/>
    </sheetView>
  </sheetViews>
  <sheetFormatPr defaultRowHeight="15" x14ac:dyDescent="0.25"/>
  <cols>
    <col min="1" max="1" width="27.7109375" customWidth="1"/>
    <col min="2" max="2" width="18.7109375" customWidth="1"/>
    <col min="3" max="3" width="36.28515625" customWidth="1"/>
  </cols>
  <sheetData>
    <row r="1" spans="1:3" ht="16.5" x14ac:dyDescent="0.3">
      <c r="A1" s="177" t="s">
        <v>26</v>
      </c>
      <c r="B1" s="177"/>
      <c r="C1" s="177"/>
    </row>
    <row r="2" spans="1:3" ht="49.5" x14ac:dyDescent="0.25">
      <c r="A2" s="141" t="s">
        <v>330</v>
      </c>
      <c r="B2" s="142" t="s">
        <v>336</v>
      </c>
      <c r="C2" s="68"/>
    </row>
    <row r="3" spans="1:3" ht="33" x14ac:dyDescent="0.25">
      <c r="A3" s="141" t="s">
        <v>331</v>
      </c>
      <c r="B3" s="148">
        <v>200</v>
      </c>
      <c r="C3" s="68"/>
    </row>
    <row r="4" spans="1:3" ht="132" x14ac:dyDescent="0.25">
      <c r="A4" s="141" t="s">
        <v>332</v>
      </c>
      <c r="B4" s="141" t="s">
        <v>337</v>
      </c>
      <c r="C4" s="151" t="s">
        <v>338</v>
      </c>
    </row>
    <row r="5" spans="1:3" ht="132" x14ac:dyDescent="0.3">
      <c r="A5" s="141" t="s">
        <v>333</v>
      </c>
      <c r="B5" s="152">
        <v>200</v>
      </c>
      <c r="C5" s="70" t="s">
        <v>339</v>
      </c>
    </row>
    <row r="6" spans="1:3" ht="49.5" x14ac:dyDescent="0.3">
      <c r="A6" s="141" t="s">
        <v>334</v>
      </c>
      <c r="B6" s="153">
        <v>-1000</v>
      </c>
      <c r="C6" s="70" t="s">
        <v>340</v>
      </c>
    </row>
    <row r="7" spans="1:3" ht="49.5" x14ac:dyDescent="0.3">
      <c r="A7" s="141" t="s">
        <v>335</v>
      </c>
      <c r="B7" s="154" t="s">
        <v>341</v>
      </c>
      <c r="C7" s="70" t="s">
        <v>342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L5" sqref="L5"/>
    </sheetView>
  </sheetViews>
  <sheetFormatPr defaultRowHeight="15" x14ac:dyDescent="0.25"/>
  <cols>
    <col min="1" max="1" width="19.7109375" customWidth="1"/>
    <col min="2" max="2" width="18.5703125" customWidth="1"/>
    <col min="4" max="4" width="18.140625" customWidth="1"/>
    <col min="5" max="5" width="18.42578125" customWidth="1"/>
    <col min="7" max="7" width="22.5703125" customWidth="1"/>
    <col min="8" max="8" width="23.140625" customWidth="1"/>
  </cols>
  <sheetData>
    <row r="1" spans="1:8" ht="28.5" customHeight="1" thickBot="1" x14ac:dyDescent="0.3">
      <c r="A1" s="172" t="s">
        <v>295</v>
      </c>
      <c r="B1" s="173"/>
      <c r="D1" s="172" t="s">
        <v>234</v>
      </c>
      <c r="E1" s="173"/>
      <c r="G1" s="172" t="s">
        <v>229</v>
      </c>
      <c r="H1" s="173"/>
    </row>
    <row r="2" spans="1:8" ht="33.75" customHeight="1" thickBot="1" x14ac:dyDescent="0.3">
      <c r="A2" s="157" t="s">
        <v>351</v>
      </c>
      <c r="B2" s="119">
        <v>-35</v>
      </c>
      <c r="D2" s="158" t="s">
        <v>356</v>
      </c>
      <c r="E2" s="119">
        <v>-35</v>
      </c>
      <c r="G2" s="158" t="s">
        <v>360</v>
      </c>
      <c r="H2" s="118"/>
    </row>
    <row r="3" spans="1:8" ht="40.5" customHeight="1" thickBot="1" x14ac:dyDescent="0.3">
      <c r="A3" s="157" t="s">
        <v>352</v>
      </c>
      <c r="B3" s="119">
        <v>-5</v>
      </c>
      <c r="D3" s="158" t="s">
        <v>357</v>
      </c>
      <c r="E3" s="119">
        <v>-10</v>
      </c>
      <c r="G3" s="158" t="s">
        <v>361</v>
      </c>
      <c r="H3" s="117">
        <v>-40</v>
      </c>
    </row>
    <row r="4" spans="1:8" ht="31.5" customHeight="1" thickBot="1" x14ac:dyDescent="0.3">
      <c r="A4" s="157" t="s">
        <v>353</v>
      </c>
      <c r="B4" s="119">
        <v>-5</v>
      </c>
      <c r="D4" s="158" t="s">
        <v>358</v>
      </c>
      <c r="E4" s="119">
        <v>-20</v>
      </c>
      <c r="G4" s="158" t="s">
        <v>362</v>
      </c>
      <c r="H4" s="117">
        <v>-10</v>
      </c>
    </row>
    <row r="5" spans="1:8" ht="124.5" customHeight="1" thickBot="1" x14ac:dyDescent="0.3">
      <c r="A5" s="157"/>
      <c r="B5" s="118"/>
      <c r="D5" s="158" t="s">
        <v>359</v>
      </c>
      <c r="E5" s="119">
        <v>-20</v>
      </c>
      <c r="G5" s="158" t="s">
        <v>56</v>
      </c>
      <c r="H5" s="117">
        <v>-50</v>
      </c>
    </row>
    <row r="6" spans="1:8" ht="50.25" thickBot="1" x14ac:dyDescent="0.3">
      <c r="A6" s="157" t="s">
        <v>354</v>
      </c>
      <c r="B6" s="119">
        <v>-30</v>
      </c>
      <c r="G6" s="158"/>
      <c r="H6" s="135"/>
    </row>
    <row r="7" spans="1:8" ht="33.75" customHeight="1" thickBot="1" x14ac:dyDescent="0.3">
      <c r="A7" s="157" t="s">
        <v>355</v>
      </c>
      <c r="B7" s="119">
        <v>-10</v>
      </c>
      <c r="G7" s="158" t="s">
        <v>363</v>
      </c>
      <c r="H7" s="117">
        <v>-35</v>
      </c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2" sqref="J2"/>
    </sheetView>
  </sheetViews>
  <sheetFormatPr defaultRowHeight="15" x14ac:dyDescent="0.25"/>
  <cols>
    <col min="1" max="1" width="27.42578125" customWidth="1"/>
    <col min="2" max="2" width="24" customWidth="1"/>
    <col min="4" max="4" width="27.5703125" customWidth="1"/>
    <col min="5" max="5" width="18.7109375" customWidth="1"/>
  </cols>
  <sheetData>
    <row r="1" spans="1:5" ht="28.5" customHeight="1" thickBot="1" x14ac:dyDescent="0.3">
      <c r="A1" s="172" t="s">
        <v>229</v>
      </c>
      <c r="B1" s="173"/>
      <c r="D1" s="172" t="s">
        <v>329</v>
      </c>
      <c r="E1" s="173"/>
    </row>
    <row r="2" spans="1:5" ht="117.75" customHeight="1" thickBot="1" x14ac:dyDescent="0.3">
      <c r="A2" s="66" t="s">
        <v>224</v>
      </c>
      <c r="B2" s="117">
        <v>10</v>
      </c>
      <c r="D2" s="147" t="s">
        <v>322</v>
      </c>
      <c r="E2" s="67">
        <v>-20</v>
      </c>
    </row>
    <row r="3" spans="1:5" ht="66.75" customHeight="1" thickBot="1" x14ac:dyDescent="0.3">
      <c r="A3" s="66" t="s">
        <v>225</v>
      </c>
      <c r="B3" s="117">
        <v>25</v>
      </c>
      <c r="D3" s="147" t="s">
        <v>323</v>
      </c>
      <c r="E3" s="67">
        <v>-70</v>
      </c>
    </row>
    <row r="4" spans="1:5" ht="50.25" thickBot="1" x14ac:dyDescent="0.3">
      <c r="A4" s="66" t="s">
        <v>226</v>
      </c>
      <c r="B4" s="117">
        <v>10</v>
      </c>
      <c r="D4" s="147" t="s">
        <v>324</v>
      </c>
      <c r="E4" s="67">
        <v>-80</v>
      </c>
    </row>
    <row r="5" spans="1:5" ht="33.75" thickBot="1" x14ac:dyDescent="0.3">
      <c r="A5" s="66" t="s">
        <v>227</v>
      </c>
      <c r="B5" s="117">
        <v>40</v>
      </c>
      <c r="D5" s="168" t="s">
        <v>325</v>
      </c>
      <c r="E5" s="150" t="s">
        <v>326</v>
      </c>
    </row>
    <row r="6" spans="1:5" ht="33.75" thickBot="1" x14ac:dyDescent="0.3">
      <c r="A6" s="120" t="s">
        <v>228</v>
      </c>
      <c r="B6" s="117">
        <v>85</v>
      </c>
      <c r="D6" s="178"/>
      <c r="E6" s="150" t="s">
        <v>327</v>
      </c>
    </row>
    <row r="7" spans="1:5" ht="17.25" thickBot="1" x14ac:dyDescent="0.3">
      <c r="D7" s="169"/>
      <c r="E7" s="118" t="s">
        <v>328</v>
      </c>
    </row>
  </sheetData>
  <mergeCells count="3">
    <mergeCell ref="A1:B1"/>
    <mergeCell ref="D1:E1"/>
    <mergeCell ref="D5:D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2" workbookViewId="0">
      <selection activeCell="L3" sqref="L3"/>
    </sheetView>
  </sheetViews>
  <sheetFormatPr defaultRowHeight="15" x14ac:dyDescent="0.25"/>
  <cols>
    <col min="1" max="1" width="27.42578125" customWidth="1"/>
    <col min="2" max="2" width="18.140625" customWidth="1"/>
    <col min="4" max="4" width="27.42578125" customWidth="1"/>
    <col min="5" max="5" width="18.140625" customWidth="1"/>
    <col min="7" max="7" width="27.28515625" customWidth="1"/>
    <col min="8" max="8" width="18.42578125" customWidth="1"/>
  </cols>
  <sheetData>
    <row r="1" spans="1:8" ht="15.75" thickBot="1" x14ac:dyDescent="0.3"/>
    <row r="2" spans="1:8" ht="42.75" customHeight="1" thickBot="1" x14ac:dyDescent="0.3">
      <c r="A2" s="172" t="s">
        <v>229</v>
      </c>
      <c r="B2" s="173"/>
      <c r="D2" s="172" t="s">
        <v>234</v>
      </c>
      <c r="E2" s="173"/>
      <c r="G2" s="172" t="s">
        <v>295</v>
      </c>
      <c r="H2" s="173"/>
    </row>
    <row r="3" spans="1:8" ht="165.75" customHeight="1" thickBot="1" x14ac:dyDescent="0.3">
      <c r="A3" s="66" t="s">
        <v>230</v>
      </c>
      <c r="B3" s="67">
        <v>35</v>
      </c>
      <c r="D3" s="66" t="s">
        <v>232</v>
      </c>
      <c r="E3" s="117">
        <v>-65</v>
      </c>
      <c r="G3" s="66" t="s">
        <v>293</v>
      </c>
      <c r="H3" s="67">
        <v>-50</v>
      </c>
    </row>
    <row r="4" spans="1:8" ht="66.75" customHeight="1" thickBot="1" x14ac:dyDescent="0.3">
      <c r="A4" s="66" t="s">
        <v>231</v>
      </c>
      <c r="B4" s="67">
        <v>50</v>
      </c>
      <c r="D4" s="66" t="s">
        <v>233</v>
      </c>
      <c r="E4" s="117">
        <v>-20</v>
      </c>
      <c r="G4" s="66" t="s">
        <v>294</v>
      </c>
      <c r="H4" s="67">
        <v>-35</v>
      </c>
    </row>
  </sheetData>
  <mergeCells count="3">
    <mergeCell ref="A2:B2"/>
    <mergeCell ref="D2:E2"/>
    <mergeCell ref="G2:H2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C47" sqref="C47"/>
    </sheetView>
  </sheetViews>
  <sheetFormatPr defaultRowHeight="15" x14ac:dyDescent="0.25"/>
  <cols>
    <col min="1" max="1" width="27.5703125" customWidth="1"/>
    <col min="2" max="2" width="18.140625" customWidth="1"/>
    <col min="3" max="3" width="17.85546875" customWidth="1"/>
    <col min="4" max="4" width="11.140625" customWidth="1"/>
    <col min="5" max="5" width="12" customWidth="1"/>
    <col min="6" max="6" width="12.28515625" customWidth="1"/>
    <col min="7" max="7" width="17.7109375" customWidth="1"/>
  </cols>
  <sheetData>
    <row r="1" spans="1:7" x14ac:dyDescent="0.25">
      <c r="A1" s="181" t="s">
        <v>149</v>
      </c>
      <c r="B1" s="175"/>
      <c r="C1" s="175"/>
      <c r="D1" s="175"/>
      <c r="E1" s="175"/>
      <c r="F1" s="175"/>
      <c r="G1" s="175"/>
    </row>
    <row r="2" spans="1:7" x14ac:dyDescent="0.25">
      <c r="A2" s="175"/>
      <c r="B2" s="175"/>
      <c r="C2" s="175"/>
      <c r="D2" s="175"/>
      <c r="E2" s="175"/>
      <c r="F2" s="175"/>
      <c r="G2" s="175"/>
    </row>
    <row r="3" spans="1:7" x14ac:dyDescent="0.25">
      <c r="A3" s="182" t="s">
        <v>150</v>
      </c>
      <c r="B3" s="184" t="s">
        <v>151</v>
      </c>
      <c r="C3" s="185"/>
      <c r="D3" s="186" t="s">
        <v>152</v>
      </c>
      <c r="E3" s="187"/>
      <c r="F3" s="187"/>
      <c r="G3" s="188"/>
    </row>
    <row r="4" spans="1:7" x14ac:dyDescent="0.25">
      <c r="A4" s="183"/>
      <c r="B4" s="77" t="s">
        <v>153</v>
      </c>
      <c r="C4" s="77" t="s">
        <v>154</v>
      </c>
      <c r="D4" s="189"/>
      <c r="E4" s="190"/>
      <c r="F4" s="190"/>
      <c r="G4" s="191"/>
    </row>
    <row r="5" spans="1:7" x14ac:dyDescent="0.25">
      <c r="A5" s="78"/>
      <c r="B5" s="79"/>
      <c r="C5" s="80"/>
      <c r="D5" s="192"/>
      <c r="E5" s="187"/>
      <c r="F5" s="187"/>
      <c r="G5" s="188"/>
    </row>
    <row r="6" spans="1:7" x14ac:dyDescent="0.25">
      <c r="A6" s="81" t="s">
        <v>155</v>
      </c>
      <c r="B6" s="82">
        <v>0</v>
      </c>
      <c r="C6" s="83">
        <v>6000</v>
      </c>
      <c r="D6" s="179"/>
      <c r="E6" s="175"/>
      <c r="F6" s="175"/>
      <c r="G6" s="180"/>
    </row>
    <row r="7" spans="1:7" x14ac:dyDescent="0.25">
      <c r="A7" s="84"/>
      <c r="B7" s="82"/>
      <c r="C7" s="85"/>
      <c r="D7" s="193"/>
      <c r="E7" s="175"/>
      <c r="F7" s="175"/>
      <c r="G7" s="180"/>
    </row>
    <row r="8" spans="1:7" x14ac:dyDescent="0.25">
      <c r="A8" s="86" t="s">
        <v>17</v>
      </c>
      <c r="B8" s="82"/>
      <c r="C8" s="85"/>
      <c r="D8" s="193"/>
      <c r="E8" s="175"/>
      <c r="F8" s="175"/>
      <c r="G8" s="180"/>
    </row>
    <row r="9" spans="1:7" x14ac:dyDescent="0.25">
      <c r="A9" s="81" t="s">
        <v>156</v>
      </c>
      <c r="B9" s="87">
        <v>0</v>
      </c>
      <c r="C9" s="88">
        <v>0</v>
      </c>
      <c r="D9" s="193"/>
      <c r="E9" s="175"/>
      <c r="F9" s="175"/>
      <c r="G9" s="180"/>
    </row>
    <row r="10" spans="1:7" x14ac:dyDescent="0.25">
      <c r="A10" s="81" t="s">
        <v>157</v>
      </c>
      <c r="B10" s="87">
        <v>0</v>
      </c>
      <c r="C10" s="88">
        <v>4500</v>
      </c>
      <c r="D10" s="193"/>
      <c r="E10" s="175"/>
      <c r="F10" s="175"/>
      <c r="G10" s="180"/>
    </row>
    <row r="11" spans="1:7" x14ac:dyDescent="0.25">
      <c r="A11" s="81"/>
      <c r="B11" s="87"/>
      <c r="C11" s="88"/>
      <c r="D11" s="193"/>
      <c r="E11" s="175"/>
      <c r="F11" s="175"/>
      <c r="G11" s="180"/>
    </row>
    <row r="12" spans="1:7" x14ac:dyDescent="0.25">
      <c r="A12" s="89" t="s">
        <v>158</v>
      </c>
      <c r="B12" s="82"/>
      <c r="C12" s="85"/>
      <c r="D12" s="179" t="s">
        <v>159</v>
      </c>
      <c r="E12" s="175"/>
      <c r="F12" s="175"/>
      <c r="G12" s="180"/>
    </row>
    <row r="13" spans="1:7" x14ac:dyDescent="0.25">
      <c r="A13" s="81" t="s">
        <v>160</v>
      </c>
      <c r="B13" s="87">
        <v>0</v>
      </c>
      <c r="C13" s="88">
        <v>0</v>
      </c>
      <c r="D13" s="179" t="s">
        <v>161</v>
      </c>
      <c r="E13" s="175"/>
      <c r="F13" s="175"/>
      <c r="G13" s="180"/>
    </row>
    <row r="14" spans="1:7" x14ac:dyDescent="0.25">
      <c r="A14" s="90" t="s">
        <v>162</v>
      </c>
      <c r="B14" s="87">
        <v>0</v>
      </c>
      <c r="C14" s="88">
        <v>700</v>
      </c>
      <c r="D14" s="179" t="s">
        <v>163</v>
      </c>
      <c r="E14" s="175"/>
      <c r="F14" s="175"/>
      <c r="G14" s="180"/>
    </row>
    <row r="15" spans="1:7" x14ac:dyDescent="0.25">
      <c r="A15" s="81" t="s">
        <v>164</v>
      </c>
      <c r="B15" s="87">
        <v>350</v>
      </c>
      <c r="C15" s="88">
        <v>0</v>
      </c>
      <c r="D15" s="193"/>
      <c r="E15" s="175"/>
      <c r="F15" s="175"/>
      <c r="G15" s="180"/>
    </row>
    <row r="16" spans="1:7" x14ac:dyDescent="0.25">
      <c r="A16" s="90" t="s">
        <v>165</v>
      </c>
      <c r="B16" s="87">
        <v>140</v>
      </c>
      <c r="C16" s="88">
        <v>0</v>
      </c>
      <c r="D16" s="179" t="s">
        <v>166</v>
      </c>
      <c r="E16" s="175"/>
      <c r="F16" s="175"/>
      <c r="G16" s="180"/>
    </row>
    <row r="17" spans="1:7" x14ac:dyDescent="0.25">
      <c r="A17" s="81" t="s">
        <v>167</v>
      </c>
      <c r="B17" s="87">
        <v>80</v>
      </c>
      <c r="C17" s="88">
        <v>0</v>
      </c>
      <c r="D17" s="193"/>
      <c r="E17" s="175"/>
      <c r="F17" s="175"/>
      <c r="G17" s="180"/>
    </row>
    <row r="18" spans="1:7" x14ac:dyDescent="0.25">
      <c r="A18" s="81" t="s">
        <v>71</v>
      </c>
      <c r="B18" s="87">
        <v>600</v>
      </c>
      <c r="C18" s="88">
        <v>0</v>
      </c>
      <c r="D18" s="179"/>
      <c r="E18" s="175"/>
      <c r="F18" s="175"/>
      <c r="G18" s="180"/>
    </row>
    <row r="19" spans="1:7" x14ac:dyDescent="0.25">
      <c r="A19" s="91"/>
      <c r="B19" s="82"/>
      <c r="C19" s="85"/>
      <c r="D19" s="193"/>
      <c r="E19" s="175"/>
      <c r="F19" s="175"/>
      <c r="G19" s="180"/>
    </row>
    <row r="20" spans="1:7" x14ac:dyDescent="0.25">
      <c r="A20" s="92" t="s">
        <v>168</v>
      </c>
      <c r="B20" s="82"/>
      <c r="C20" s="85"/>
      <c r="D20" s="93"/>
      <c r="E20" s="93"/>
      <c r="F20" s="93"/>
      <c r="G20" s="93"/>
    </row>
    <row r="21" spans="1:7" x14ac:dyDescent="0.25">
      <c r="A21" s="91" t="s">
        <v>169</v>
      </c>
      <c r="B21" s="82">
        <v>80</v>
      </c>
      <c r="C21" s="85">
        <v>0</v>
      </c>
      <c r="D21" s="93"/>
      <c r="E21" s="93"/>
      <c r="F21" s="93"/>
      <c r="G21" s="93"/>
    </row>
    <row r="22" spans="1:7" x14ac:dyDescent="0.25">
      <c r="A22" s="91" t="s">
        <v>170</v>
      </c>
      <c r="B22" s="94">
        <v>0</v>
      </c>
      <c r="C22" s="85">
        <v>3100</v>
      </c>
      <c r="D22" s="95" t="s">
        <v>171</v>
      </c>
      <c r="E22" s="93"/>
      <c r="F22" s="93"/>
      <c r="G22" s="93"/>
    </row>
    <row r="23" spans="1:7" x14ac:dyDescent="0.25">
      <c r="A23" s="91"/>
      <c r="B23" s="82"/>
      <c r="C23" s="85"/>
      <c r="D23" s="93"/>
      <c r="E23" s="93"/>
      <c r="F23" s="93"/>
      <c r="G23" s="93"/>
    </row>
    <row r="24" spans="1:7" x14ac:dyDescent="0.25">
      <c r="A24" s="84" t="s">
        <v>172</v>
      </c>
      <c r="B24" s="82"/>
      <c r="C24" s="85"/>
      <c r="D24" s="179"/>
      <c r="E24" s="175"/>
      <c r="F24" s="175"/>
      <c r="G24" s="180"/>
    </row>
    <row r="25" spans="1:7" x14ac:dyDescent="0.25">
      <c r="A25" s="81" t="s">
        <v>173</v>
      </c>
      <c r="B25" s="87">
        <v>0</v>
      </c>
      <c r="C25" s="88">
        <v>12750</v>
      </c>
      <c r="D25" s="179" t="s">
        <v>174</v>
      </c>
      <c r="E25" s="175"/>
      <c r="F25" s="175"/>
      <c r="G25" s="180"/>
    </row>
    <row r="26" spans="1:7" x14ac:dyDescent="0.25">
      <c r="A26" s="81" t="s">
        <v>175</v>
      </c>
      <c r="B26" s="82">
        <v>12204</v>
      </c>
      <c r="C26" s="85">
        <v>0</v>
      </c>
      <c r="D26" s="193"/>
      <c r="E26" s="175"/>
      <c r="F26" s="175"/>
      <c r="G26" s="180"/>
    </row>
    <row r="27" spans="1:7" x14ac:dyDescent="0.25">
      <c r="A27" s="81"/>
      <c r="B27" s="82"/>
      <c r="C27" s="85"/>
      <c r="D27" s="93"/>
      <c r="E27" s="93"/>
      <c r="F27" s="93"/>
      <c r="G27" s="93"/>
    </row>
    <row r="28" spans="1:7" x14ac:dyDescent="0.25">
      <c r="A28" s="84" t="s">
        <v>176</v>
      </c>
      <c r="B28" s="82"/>
      <c r="C28" s="85"/>
      <c r="D28" s="179" t="s">
        <v>177</v>
      </c>
      <c r="E28" s="175"/>
      <c r="F28" s="175"/>
      <c r="G28" s="180"/>
    </row>
    <row r="29" spans="1:7" x14ac:dyDescent="0.25">
      <c r="A29" s="90" t="s">
        <v>178</v>
      </c>
      <c r="B29" s="87">
        <v>1200</v>
      </c>
      <c r="C29" s="88">
        <v>0</v>
      </c>
      <c r="D29" s="179" t="s">
        <v>179</v>
      </c>
      <c r="E29" s="175"/>
      <c r="F29" s="175"/>
      <c r="G29" s="180"/>
    </row>
    <row r="30" spans="1:7" x14ac:dyDescent="0.25">
      <c r="A30" s="96" t="s">
        <v>180</v>
      </c>
      <c r="B30" s="97">
        <v>11025</v>
      </c>
      <c r="C30" s="98">
        <v>0</v>
      </c>
      <c r="D30" s="179" t="s">
        <v>181</v>
      </c>
      <c r="E30" s="175"/>
      <c r="F30" s="175"/>
      <c r="G30" s="180"/>
    </row>
    <row r="31" spans="1:7" x14ac:dyDescent="0.25">
      <c r="A31" s="96" t="s">
        <v>182</v>
      </c>
      <c r="B31" s="97">
        <v>250</v>
      </c>
      <c r="C31" s="98">
        <v>0</v>
      </c>
      <c r="D31" s="193"/>
      <c r="E31" s="175"/>
      <c r="F31" s="175"/>
      <c r="G31" s="180"/>
    </row>
    <row r="32" spans="1:7" x14ac:dyDescent="0.25">
      <c r="A32" s="96" t="s">
        <v>183</v>
      </c>
      <c r="B32" s="97">
        <v>1864.5</v>
      </c>
      <c r="C32" s="98">
        <v>0</v>
      </c>
      <c r="D32" s="179" t="s">
        <v>184</v>
      </c>
      <c r="E32" s="175"/>
      <c r="F32" s="175"/>
      <c r="G32" s="180"/>
    </row>
    <row r="33" spans="1:7" x14ac:dyDescent="0.25">
      <c r="A33" s="90" t="s">
        <v>185</v>
      </c>
      <c r="B33" s="99">
        <v>0</v>
      </c>
      <c r="C33" s="88">
        <v>16500</v>
      </c>
      <c r="D33" s="179" t="s">
        <v>186</v>
      </c>
      <c r="E33" s="175"/>
      <c r="F33" s="175"/>
      <c r="G33" s="180"/>
    </row>
    <row r="34" spans="1:7" x14ac:dyDescent="0.25">
      <c r="A34" s="90" t="s">
        <v>187</v>
      </c>
      <c r="B34" s="87">
        <v>550</v>
      </c>
      <c r="C34" s="88">
        <v>0</v>
      </c>
      <c r="D34" s="179"/>
      <c r="E34" s="175"/>
      <c r="F34" s="175"/>
      <c r="G34" s="180"/>
    </row>
    <row r="35" spans="1:7" x14ac:dyDescent="0.25">
      <c r="A35" s="81" t="s">
        <v>73</v>
      </c>
      <c r="B35" s="87">
        <v>1500</v>
      </c>
      <c r="C35" s="88">
        <v>0</v>
      </c>
      <c r="D35" s="179" t="s">
        <v>188</v>
      </c>
      <c r="E35" s="175"/>
      <c r="F35" s="175"/>
      <c r="G35" s="180"/>
    </row>
    <row r="36" spans="1:7" x14ac:dyDescent="0.25">
      <c r="A36" s="90" t="s">
        <v>189</v>
      </c>
      <c r="B36" s="87">
        <v>0</v>
      </c>
      <c r="C36" s="88">
        <v>0</v>
      </c>
      <c r="D36" s="196" t="s">
        <v>190</v>
      </c>
      <c r="E36" s="175"/>
      <c r="F36" s="175"/>
      <c r="G36" s="180"/>
    </row>
    <row r="37" spans="1:7" x14ac:dyDescent="0.25">
      <c r="A37" s="90" t="s">
        <v>191</v>
      </c>
      <c r="B37" s="87">
        <v>1200</v>
      </c>
      <c r="C37" s="88">
        <v>0</v>
      </c>
      <c r="D37" s="179" t="s">
        <v>192</v>
      </c>
      <c r="E37" s="175"/>
      <c r="F37" s="175"/>
      <c r="G37" s="180"/>
    </row>
    <row r="38" spans="1:7" x14ac:dyDescent="0.25">
      <c r="A38" s="90" t="s">
        <v>193</v>
      </c>
      <c r="B38" s="87">
        <v>40</v>
      </c>
      <c r="C38" s="88">
        <v>0</v>
      </c>
      <c r="D38" s="193"/>
      <c r="E38" s="175"/>
      <c r="F38" s="175"/>
      <c r="G38" s="180"/>
    </row>
    <row r="39" spans="1:7" x14ac:dyDescent="0.25">
      <c r="A39" s="90" t="s">
        <v>194</v>
      </c>
      <c r="B39" s="82">
        <v>0</v>
      </c>
      <c r="C39" s="85">
        <v>255</v>
      </c>
      <c r="D39" s="179" t="s">
        <v>195</v>
      </c>
      <c r="E39" s="175"/>
      <c r="F39" s="175"/>
      <c r="G39" s="180"/>
    </row>
    <row r="40" spans="1:7" x14ac:dyDescent="0.25">
      <c r="A40" s="84" t="s">
        <v>196</v>
      </c>
      <c r="B40" s="97"/>
      <c r="C40" s="98"/>
      <c r="D40" s="95" t="s">
        <v>197</v>
      </c>
      <c r="E40" s="95"/>
      <c r="F40" s="95"/>
      <c r="G40" s="95"/>
    </row>
    <row r="41" spans="1:7" x14ac:dyDescent="0.25">
      <c r="A41" s="100" t="s">
        <v>198</v>
      </c>
      <c r="B41" s="97">
        <v>1000</v>
      </c>
      <c r="C41" s="98">
        <v>0</v>
      </c>
      <c r="D41" s="179"/>
      <c r="E41" s="175"/>
      <c r="F41" s="175"/>
      <c r="G41" s="180"/>
    </row>
    <row r="42" spans="1:7" x14ac:dyDescent="0.25">
      <c r="A42" s="100" t="s">
        <v>199</v>
      </c>
      <c r="B42" s="97">
        <v>7400</v>
      </c>
      <c r="C42" s="98">
        <v>0</v>
      </c>
      <c r="D42" s="179"/>
      <c r="E42" s="175"/>
      <c r="F42" s="175"/>
      <c r="G42" s="180"/>
    </row>
    <row r="43" spans="1:7" x14ac:dyDescent="0.25">
      <c r="A43" s="90" t="s">
        <v>200</v>
      </c>
      <c r="B43" s="87">
        <v>0</v>
      </c>
      <c r="C43" s="88">
        <v>0</v>
      </c>
      <c r="D43" s="179"/>
      <c r="E43" s="175"/>
      <c r="F43" s="175"/>
      <c r="G43" s="180"/>
    </row>
    <row r="44" spans="1:7" x14ac:dyDescent="0.25">
      <c r="A44" s="90" t="s">
        <v>201</v>
      </c>
      <c r="B44" s="87">
        <v>300</v>
      </c>
      <c r="C44" s="88">
        <v>0</v>
      </c>
      <c r="D44" s="101"/>
      <c r="E44" s="101"/>
      <c r="F44" s="101"/>
      <c r="G44" s="102"/>
    </row>
    <row r="45" spans="1:7" x14ac:dyDescent="0.25">
      <c r="A45" s="81" t="s">
        <v>202</v>
      </c>
      <c r="B45" s="87">
        <v>1500</v>
      </c>
      <c r="C45" s="88">
        <v>0</v>
      </c>
      <c r="D45" s="193"/>
      <c r="E45" s="175"/>
      <c r="F45" s="175"/>
      <c r="G45" s="180"/>
    </row>
    <row r="46" spans="1:7" x14ac:dyDescent="0.25">
      <c r="A46" s="81" t="s">
        <v>203</v>
      </c>
      <c r="B46" s="87">
        <v>0</v>
      </c>
      <c r="C46" s="88">
        <v>0</v>
      </c>
      <c r="D46" s="179"/>
      <c r="E46" s="175"/>
      <c r="F46" s="175"/>
      <c r="G46" s="180"/>
    </row>
    <row r="47" spans="1:7" x14ac:dyDescent="0.25">
      <c r="A47" s="90" t="s">
        <v>185</v>
      </c>
      <c r="B47" s="87">
        <v>0</v>
      </c>
      <c r="C47" s="88">
        <v>4500</v>
      </c>
      <c r="D47" s="194" t="s">
        <v>204</v>
      </c>
      <c r="E47" s="185"/>
      <c r="F47" s="185"/>
      <c r="G47" s="195"/>
    </row>
    <row r="48" spans="1:7" x14ac:dyDescent="0.25">
      <c r="A48" s="90"/>
      <c r="B48" s="82"/>
      <c r="C48" s="85"/>
      <c r="D48" s="103"/>
      <c r="E48" s="103"/>
      <c r="F48" s="103"/>
      <c r="G48" s="103"/>
    </row>
    <row r="49" spans="1:7" x14ac:dyDescent="0.25">
      <c r="A49" s="84" t="s">
        <v>205</v>
      </c>
      <c r="B49" s="82"/>
      <c r="C49" s="85"/>
      <c r="D49" s="103"/>
      <c r="E49" s="103"/>
      <c r="F49" s="103"/>
      <c r="G49" s="103"/>
    </row>
    <row r="50" spans="1:7" x14ac:dyDescent="0.25">
      <c r="A50" s="90" t="s">
        <v>206</v>
      </c>
      <c r="B50" s="104">
        <v>10</v>
      </c>
      <c r="C50" s="105">
        <v>200</v>
      </c>
      <c r="D50" s="106" t="s">
        <v>207</v>
      </c>
      <c r="E50" s="103"/>
      <c r="F50" s="103"/>
      <c r="G50" s="103"/>
    </row>
    <row r="51" spans="1:7" x14ac:dyDescent="0.25">
      <c r="A51" s="90" t="s">
        <v>208</v>
      </c>
      <c r="B51" s="104">
        <v>10</v>
      </c>
      <c r="C51" s="105">
        <v>200</v>
      </c>
      <c r="D51" s="103"/>
      <c r="E51" s="103"/>
      <c r="F51" s="103"/>
      <c r="G51" s="103"/>
    </row>
    <row r="52" spans="1:7" x14ac:dyDescent="0.25">
      <c r="A52" s="90"/>
      <c r="B52" s="104"/>
      <c r="C52" s="105"/>
      <c r="D52" s="103"/>
      <c r="E52" s="103"/>
      <c r="F52" s="103"/>
      <c r="G52" s="103"/>
    </row>
    <row r="53" spans="1:7" x14ac:dyDescent="0.25">
      <c r="A53" s="107" t="s">
        <v>56</v>
      </c>
      <c r="B53" s="108">
        <f t="shared" ref="B53:C53" si="0">SUM(B6:B47)</f>
        <v>41283.5</v>
      </c>
      <c r="C53" s="109">
        <f t="shared" si="0"/>
        <v>48305</v>
      </c>
      <c r="D53" s="110"/>
      <c r="E53" s="110"/>
      <c r="F53" s="111"/>
      <c r="G53" s="111"/>
    </row>
    <row r="54" spans="1:7" x14ac:dyDescent="0.25">
      <c r="A54" s="112"/>
      <c r="B54" s="80"/>
      <c r="C54" s="113"/>
      <c r="D54" s="110"/>
      <c r="E54" s="110"/>
      <c r="F54" s="111"/>
      <c r="G54" s="111"/>
    </row>
    <row r="55" spans="1:7" x14ac:dyDescent="0.25">
      <c r="A55" s="114" t="s">
        <v>209</v>
      </c>
      <c r="B55" s="115">
        <f>C53-B53</f>
        <v>7021.5</v>
      </c>
      <c r="C55" s="113"/>
      <c r="D55" s="110"/>
      <c r="E55" s="110"/>
      <c r="F55" s="111"/>
      <c r="G55" s="111"/>
    </row>
  </sheetData>
  <mergeCells count="40">
    <mergeCell ref="D43:G43"/>
    <mergeCell ref="D45:G45"/>
    <mergeCell ref="D46:G46"/>
    <mergeCell ref="D47:G47"/>
    <mergeCell ref="D36:G36"/>
    <mergeCell ref="D37:G37"/>
    <mergeCell ref="D38:G38"/>
    <mergeCell ref="D39:G39"/>
    <mergeCell ref="D41:G41"/>
    <mergeCell ref="D42:G42"/>
    <mergeCell ref="D35:G35"/>
    <mergeCell ref="D19:G19"/>
    <mergeCell ref="D24:G24"/>
    <mergeCell ref="D25:G25"/>
    <mergeCell ref="D26:G26"/>
    <mergeCell ref="D28:G28"/>
    <mergeCell ref="D29:G29"/>
    <mergeCell ref="D30:G30"/>
    <mergeCell ref="D31:G31"/>
    <mergeCell ref="D32:G32"/>
    <mergeCell ref="D33:G33"/>
    <mergeCell ref="D34:G34"/>
    <mergeCell ref="D18:G18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6:G6"/>
    <mergeCell ref="A1:G2"/>
    <mergeCell ref="A3:A4"/>
    <mergeCell ref="B3:C3"/>
    <mergeCell ref="D3:G4"/>
    <mergeCell ref="D5:G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11" sqref="D11"/>
    </sheetView>
  </sheetViews>
  <sheetFormatPr defaultRowHeight="15" x14ac:dyDescent="0.25"/>
  <cols>
    <col min="1" max="1" width="28.140625" customWidth="1"/>
    <col min="2" max="2" width="25" customWidth="1"/>
    <col min="4" max="4" width="27.7109375" customWidth="1"/>
    <col min="5" max="5" width="18.42578125" customWidth="1"/>
  </cols>
  <sheetData>
    <row r="1" spans="1:5" ht="28.5" customHeight="1" x14ac:dyDescent="0.25">
      <c r="A1" s="162" t="s">
        <v>134</v>
      </c>
      <c r="B1" s="197"/>
      <c r="D1" s="162" t="s">
        <v>296</v>
      </c>
      <c r="E1" s="198"/>
    </row>
    <row r="2" spans="1:5" ht="34.5" x14ac:dyDescent="0.25">
      <c r="A2" s="141" t="s">
        <v>135</v>
      </c>
      <c r="B2" s="143">
        <v>-85</v>
      </c>
      <c r="D2" s="141" t="s">
        <v>302</v>
      </c>
      <c r="E2" s="142">
        <v>-42.5</v>
      </c>
    </row>
    <row r="3" spans="1:5" ht="34.5" x14ac:dyDescent="0.25">
      <c r="D3" s="141" t="s">
        <v>303</v>
      </c>
      <c r="E3" s="142">
        <v>-42.5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E3" sqref="E3"/>
    </sheetView>
  </sheetViews>
  <sheetFormatPr defaultRowHeight="15" x14ac:dyDescent="0.25"/>
  <cols>
    <col min="1" max="1" width="24.140625" customWidth="1"/>
    <col min="2" max="2" width="14" customWidth="1"/>
  </cols>
  <sheetData>
    <row r="1" spans="1:2" ht="28.5" customHeight="1" thickBot="1" x14ac:dyDescent="0.3">
      <c r="A1" s="172" t="s">
        <v>26</v>
      </c>
      <c r="B1" s="173"/>
    </row>
    <row r="2" spans="1:2" ht="55.5" customHeight="1" thickBot="1" x14ac:dyDescent="0.3">
      <c r="A2" s="155" t="s">
        <v>349</v>
      </c>
      <c r="B2" s="117">
        <v>20</v>
      </c>
    </row>
    <row r="3" spans="1:2" ht="83.25" thickBot="1" x14ac:dyDescent="0.3">
      <c r="A3" s="155" t="s">
        <v>350</v>
      </c>
      <c r="B3" s="117">
        <v>60</v>
      </c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I2" sqref="I2"/>
    </sheetView>
  </sheetViews>
  <sheetFormatPr defaultRowHeight="15" x14ac:dyDescent="0.25"/>
  <cols>
    <col min="1" max="1" width="27.28515625" customWidth="1"/>
    <col min="2" max="2" width="18.5703125" customWidth="1"/>
    <col min="3" max="3" width="28.5703125" customWidth="1"/>
    <col min="6" max="6" width="27.28515625" customWidth="1"/>
    <col min="7" max="7" width="27.42578125" customWidth="1"/>
  </cols>
  <sheetData>
    <row r="1" spans="1:7" ht="28.5" customHeight="1" x14ac:dyDescent="0.25">
      <c r="A1" s="162" t="s">
        <v>133</v>
      </c>
      <c r="B1" s="162"/>
      <c r="C1" s="162"/>
      <c r="F1" s="163" t="s">
        <v>223</v>
      </c>
      <c r="G1" s="163"/>
    </row>
    <row r="2" spans="1:7" ht="82.5" x14ac:dyDescent="0.3">
      <c r="A2" s="70" t="s">
        <v>128</v>
      </c>
      <c r="B2" s="71">
        <v>-100</v>
      </c>
      <c r="C2" s="68"/>
      <c r="F2" s="141" t="s">
        <v>210</v>
      </c>
      <c r="G2" s="143">
        <v>185</v>
      </c>
    </row>
    <row r="3" spans="1:7" ht="49.5" customHeight="1" x14ac:dyDescent="0.3">
      <c r="A3" s="160" t="s">
        <v>129</v>
      </c>
      <c r="B3" s="71">
        <v>-700</v>
      </c>
      <c r="C3" s="70" t="s">
        <v>130</v>
      </c>
      <c r="F3" s="141" t="s">
        <v>211</v>
      </c>
      <c r="G3" s="143">
        <v>15</v>
      </c>
    </row>
    <row r="4" spans="1:7" ht="42" customHeight="1" x14ac:dyDescent="0.3">
      <c r="A4" s="161"/>
      <c r="B4" s="73">
        <v>200</v>
      </c>
      <c r="C4" s="70" t="s">
        <v>131</v>
      </c>
      <c r="F4" s="141" t="s">
        <v>212</v>
      </c>
      <c r="G4" s="143">
        <v>160</v>
      </c>
    </row>
    <row r="5" spans="1:7" ht="99" x14ac:dyDescent="0.3">
      <c r="A5" s="74" t="s">
        <v>20</v>
      </c>
      <c r="B5" s="75">
        <v>-1800</v>
      </c>
      <c r="C5" s="70" t="s">
        <v>132</v>
      </c>
      <c r="F5" s="141" t="s">
        <v>213</v>
      </c>
      <c r="G5" s="143">
        <v>35</v>
      </c>
    </row>
    <row r="6" spans="1:7" ht="16.5" x14ac:dyDescent="0.25">
      <c r="F6" s="141" t="s">
        <v>214</v>
      </c>
      <c r="G6" s="143">
        <v>900</v>
      </c>
    </row>
    <row r="7" spans="1:7" ht="16.5" x14ac:dyDescent="0.25">
      <c r="F7" s="141" t="s">
        <v>215</v>
      </c>
      <c r="G7" s="143">
        <v>50</v>
      </c>
    </row>
    <row r="8" spans="1:7" ht="33" x14ac:dyDescent="0.25">
      <c r="F8" s="141" t="s">
        <v>216</v>
      </c>
      <c r="G8" s="143">
        <v>50</v>
      </c>
    </row>
    <row r="9" spans="1:7" ht="16.5" x14ac:dyDescent="0.25">
      <c r="F9" s="141" t="s">
        <v>217</v>
      </c>
      <c r="G9" s="143">
        <v>83</v>
      </c>
    </row>
    <row r="10" spans="1:7" ht="69" customHeight="1" x14ac:dyDescent="0.25">
      <c r="F10" s="141" t="s">
        <v>218</v>
      </c>
      <c r="G10" s="141" t="s">
        <v>219</v>
      </c>
    </row>
    <row r="11" spans="1:7" ht="16.5" x14ac:dyDescent="0.25">
      <c r="F11" s="141" t="s">
        <v>220</v>
      </c>
      <c r="G11" s="143">
        <v>60</v>
      </c>
    </row>
    <row r="12" spans="1:7" ht="52.5" customHeight="1" x14ac:dyDescent="0.25">
      <c r="F12" s="141" t="s">
        <v>221</v>
      </c>
      <c r="G12" s="143">
        <v>200</v>
      </c>
    </row>
    <row r="13" spans="1:7" ht="84.75" customHeight="1" x14ac:dyDescent="0.25">
      <c r="F13" s="141" t="s">
        <v>222</v>
      </c>
      <c r="G13" s="148">
        <v>100</v>
      </c>
    </row>
  </sheetData>
  <mergeCells count="3">
    <mergeCell ref="A3:A4"/>
    <mergeCell ref="A1:C1"/>
    <mergeCell ref="F1:G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H7" sqref="H7"/>
    </sheetView>
  </sheetViews>
  <sheetFormatPr defaultRowHeight="15" x14ac:dyDescent="0.25"/>
  <cols>
    <col min="1" max="1" width="18.5703125" customWidth="1"/>
    <col min="2" max="2" width="18.42578125" customWidth="1"/>
    <col min="3" max="3" width="18" customWidth="1"/>
  </cols>
  <sheetData>
    <row r="1" spans="1:6" x14ac:dyDescent="0.25">
      <c r="A1" s="164" t="s">
        <v>145</v>
      </c>
      <c r="B1" s="165"/>
    </row>
    <row r="2" spans="1:6" ht="33" x14ac:dyDescent="0.3">
      <c r="A2" s="70" t="s">
        <v>77</v>
      </c>
      <c r="B2" s="75">
        <v>-4000</v>
      </c>
    </row>
    <row r="3" spans="1:6" ht="82.5" x14ac:dyDescent="0.3">
      <c r="A3" s="74" t="s">
        <v>146</v>
      </c>
      <c r="B3" s="75">
        <v>-60</v>
      </c>
      <c r="C3" s="69" t="s">
        <v>147</v>
      </c>
      <c r="D3" s="72"/>
      <c r="E3" s="72"/>
      <c r="F3" s="72"/>
    </row>
    <row r="4" spans="1:6" ht="16.5" x14ac:dyDescent="0.3">
      <c r="A4" s="74" t="s">
        <v>148</v>
      </c>
      <c r="B4" s="75">
        <v>-140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D2" sqref="D2"/>
    </sheetView>
  </sheetViews>
  <sheetFormatPr defaultRowHeight="15" x14ac:dyDescent="0.25"/>
  <cols>
    <col min="1" max="1" width="27.85546875" customWidth="1"/>
    <col min="2" max="2" width="27.7109375" customWidth="1"/>
  </cols>
  <sheetData>
    <row r="1" spans="1:2" ht="28.5" customHeight="1" thickBot="1" x14ac:dyDescent="0.3">
      <c r="A1" s="166" t="s">
        <v>304</v>
      </c>
      <c r="B1" s="167"/>
    </row>
    <row r="2" spans="1:2" ht="66.75" thickBot="1" x14ac:dyDescent="0.3">
      <c r="A2" s="66" t="s">
        <v>305</v>
      </c>
      <c r="B2" s="119">
        <v>900</v>
      </c>
    </row>
    <row r="3" spans="1:2" ht="17.25" thickBot="1" x14ac:dyDescent="0.3">
      <c r="A3" s="66"/>
      <c r="B3" s="118"/>
    </row>
    <row r="4" spans="1:2" ht="50.25" thickBot="1" x14ac:dyDescent="0.3">
      <c r="A4" s="144" t="s">
        <v>306</v>
      </c>
      <c r="B4" s="135" t="s">
        <v>307</v>
      </c>
    </row>
    <row r="5" spans="1:2" ht="83.25" thickBot="1" x14ac:dyDescent="0.3">
      <c r="A5" s="144" t="s">
        <v>308</v>
      </c>
      <c r="B5" s="117">
        <v>400</v>
      </c>
    </row>
    <row r="6" spans="1:2" ht="149.25" thickBot="1" x14ac:dyDescent="0.3">
      <c r="A6" s="144" t="s">
        <v>309</v>
      </c>
      <c r="B6" s="118"/>
    </row>
    <row r="7" spans="1:2" ht="17.25" thickBot="1" x14ac:dyDescent="0.3">
      <c r="A7" s="145" t="s">
        <v>310</v>
      </c>
      <c r="B7" s="117">
        <v>1545</v>
      </c>
    </row>
    <row r="8" spans="1:2" ht="68.25" customHeight="1" thickBot="1" x14ac:dyDescent="0.3">
      <c r="A8" s="145" t="s">
        <v>311</v>
      </c>
      <c r="B8" s="117">
        <v>261</v>
      </c>
    </row>
    <row r="9" spans="1:2" ht="27.75" customHeight="1" thickBot="1" x14ac:dyDescent="0.3">
      <c r="A9" s="145" t="s">
        <v>312</v>
      </c>
      <c r="B9" s="117">
        <v>750</v>
      </c>
    </row>
    <row r="10" spans="1:2" ht="17.25" thickBot="1" x14ac:dyDescent="0.3">
      <c r="A10" s="145" t="s">
        <v>313</v>
      </c>
      <c r="B10" s="117">
        <v>555</v>
      </c>
    </row>
    <row r="11" spans="1:2" ht="17.25" thickBot="1" x14ac:dyDescent="0.3">
      <c r="A11" s="66"/>
      <c r="B11" s="118"/>
    </row>
    <row r="12" spans="1:2" ht="33" x14ac:dyDescent="0.25">
      <c r="A12" s="146" t="s">
        <v>314</v>
      </c>
      <c r="B12" s="168"/>
    </row>
    <row r="13" spans="1:2" ht="17.25" thickBot="1" x14ac:dyDescent="0.3">
      <c r="A13" s="144" t="s">
        <v>315</v>
      </c>
      <c r="B13" s="169"/>
    </row>
    <row r="14" spans="1:2" ht="17.25" thickBot="1" x14ac:dyDescent="0.3">
      <c r="A14" s="145" t="s">
        <v>310</v>
      </c>
      <c r="B14" s="117">
        <v>1545</v>
      </c>
    </row>
    <row r="15" spans="1:2" ht="69" customHeight="1" thickBot="1" x14ac:dyDescent="0.3">
      <c r="A15" s="145" t="s">
        <v>311</v>
      </c>
      <c r="B15" s="117">
        <v>261</v>
      </c>
    </row>
    <row r="16" spans="1:2" ht="35.25" customHeight="1" thickBot="1" x14ac:dyDescent="0.3">
      <c r="A16" s="145" t="s">
        <v>316</v>
      </c>
      <c r="B16" s="117">
        <v>750</v>
      </c>
    </row>
    <row r="17" spans="1:2" ht="17.25" thickBot="1" x14ac:dyDescent="0.3">
      <c r="A17" s="145" t="s">
        <v>313</v>
      </c>
      <c r="B17" s="117">
        <v>555</v>
      </c>
    </row>
    <row r="18" spans="1:2" ht="17.25" thickBot="1" x14ac:dyDescent="0.3">
      <c r="A18" s="145"/>
      <c r="B18" s="118"/>
    </row>
    <row r="19" spans="1:2" ht="33.75" thickBot="1" x14ac:dyDescent="0.3">
      <c r="A19" s="144" t="s">
        <v>317</v>
      </c>
      <c r="B19" s="135"/>
    </row>
    <row r="20" spans="1:2" ht="17.25" thickBot="1" x14ac:dyDescent="0.3">
      <c r="A20" s="145" t="s">
        <v>318</v>
      </c>
      <c r="B20" s="117">
        <v>900</v>
      </c>
    </row>
    <row r="21" spans="1:2" ht="17.25" thickBot="1" x14ac:dyDescent="0.3">
      <c r="A21" s="145" t="s">
        <v>319</v>
      </c>
      <c r="B21" s="117">
        <v>500</v>
      </c>
    </row>
    <row r="22" spans="1:2" ht="17.25" thickBot="1" x14ac:dyDescent="0.3">
      <c r="A22" s="145"/>
      <c r="B22" s="135"/>
    </row>
    <row r="23" spans="1:2" ht="17.25" thickBot="1" x14ac:dyDescent="0.3">
      <c r="A23" s="145" t="s">
        <v>320</v>
      </c>
      <c r="B23" s="117">
        <v>1600</v>
      </c>
    </row>
    <row r="24" spans="1:2" ht="17.25" thickBot="1" x14ac:dyDescent="0.3">
      <c r="A24" s="145"/>
      <c r="B24" s="135"/>
    </row>
    <row r="25" spans="1:2" ht="17.25" thickBot="1" x14ac:dyDescent="0.3">
      <c r="A25" s="145" t="s">
        <v>321</v>
      </c>
      <c r="B25" s="117">
        <v>84</v>
      </c>
    </row>
  </sheetData>
  <mergeCells count="2">
    <mergeCell ref="A1:B1"/>
    <mergeCell ref="B12:B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4" workbookViewId="0">
      <selection activeCell="F4" sqref="F4"/>
    </sheetView>
  </sheetViews>
  <sheetFormatPr defaultRowHeight="15" x14ac:dyDescent="0.25"/>
  <cols>
    <col min="1" max="1" width="27.42578125" customWidth="1"/>
    <col min="2" max="2" width="18.42578125" customWidth="1"/>
  </cols>
  <sheetData>
    <row r="1" spans="1:5" ht="28.5" customHeight="1" x14ac:dyDescent="0.25">
      <c r="A1" s="170" t="s">
        <v>26</v>
      </c>
      <c r="B1" s="171"/>
    </row>
    <row r="2" spans="1:5" ht="66.75" customHeight="1" x14ac:dyDescent="0.25">
      <c r="A2" s="136" t="s">
        <v>297</v>
      </c>
      <c r="B2" s="137">
        <v>-150</v>
      </c>
    </row>
    <row r="3" spans="1:5" ht="75" customHeight="1" x14ac:dyDescent="0.25">
      <c r="A3" s="136" t="s">
        <v>298</v>
      </c>
      <c r="B3" s="138">
        <v>-150</v>
      </c>
    </row>
    <row r="4" spans="1:5" ht="72.75" customHeight="1" x14ac:dyDescent="0.25">
      <c r="A4" s="136" t="s">
        <v>299</v>
      </c>
      <c r="B4" s="138">
        <v>-100</v>
      </c>
    </row>
    <row r="5" spans="1:5" ht="66" customHeight="1" x14ac:dyDescent="0.25">
      <c r="A5" s="136" t="s">
        <v>300</v>
      </c>
      <c r="B5" s="137">
        <v>-150</v>
      </c>
      <c r="E5" s="72"/>
    </row>
    <row r="6" spans="1:5" ht="69.75" customHeight="1" x14ac:dyDescent="0.25">
      <c r="A6" s="136" t="s">
        <v>301</v>
      </c>
      <c r="B6" s="138">
        <v>-150</v>
      </c>
    </row>
    <row r="7" spans="1:5" ht="16.5" x14ac:dyDescent="0.3">
      <c r="A7" s="139"/>
      <c r="B7" s="139"/>
    </row>
    <row r="8" spans="1:5" ht="16.5" x14ac:dyDescent="0.3">
      <c r="A8" s="139"/>
      <c r="B8" s="139"/>
    </row>
    <row r="9" spans="1:5" ht="16.5" x14ac:dyDescent="0.3">
      <c r="A9" s="139"/>
      <c r="B9" s="139"/>
    </row>
    <row r="10" spans="1:5" ht="16.5" x14ac:dyDescent="0.3">
      <c r="A10" s="139"/>
      <c r="B10" s="139"/>
    </row>
    <row r="11" spans="1:5" ht="16.5" x14ac:dyDescent="0.3">
      <c r="A11" s="139"/>
      <c r="B11" s="139"/>
    </row>
    <row r="12" spans="1:5" ht="16.5" x14ac:dyDescent="0.3">
      <c r="A12" s="139"/>
      <c r="B12" s="139"/>
    </row>
    <row r="13" spans="1:5" x14ac:dyDescent="0.25">
      <c r="A13" s="140"/>
      <c r="B13" s="140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2" workbookViewId="0">
      <selection activeCell="E2" sqref="E2"/>
    </sheetView>
  </sheetViews>
  <sheetFormatPr defaultRowHeight="15" x14ac:dyDescent="0.25"/>
  <cols>
    <col min="1" max="1" width="27.5703125" customWidth="1"/>
    <col min="2" max="2" width="27.42578125" customWidth="1"/>
  </cols>
  <sheetData>
    <row r="1" spans="1:2" ht="28.5" customHeight="1" thickBot="1" x14ac:dyDescent="0.3">
      <c r="A1" s="172" t="s">
        <v>141</v>
      </c>
      <c r="B1" s="173"/>
    </row>
    <row r="2" spans="1:2" ht="81" customHeight="1" thickBot="1" x14ac:dyDescent="0.3">
      <c r="A2" s="66" t="s">
        <v>136</v>
      </c>
      <c r="B2" s="67">
        <v>-253</v>
      </c>
    </row>
    <row r="3" spans="1:2" ht="61.5" customHeight="1" thickBot="1" x14ac:dyDescent="0.3">
      <c r="A3" s="66" t="s">
        <v>137</v>
      </c>
      <c r="B3" s="67">
        <v>-20</v>
      </c>
    </row>
    <row r="4" spans="1:2" ht="58.5" customHeight="1" thickBot="1" x14ac:dyDescent="0.3">
      <c r="A4" s="66" t="s">
        <v>138</v>
      </c>
      <c r="B4" s="67">
        <v>-35.49</v>
      </c>
    </row>
    <row r="5" spans="1:2" ht="45.75" customHeight="1" thickBot="1" x14ac:dyDescent="0.3">
      <c r="A5" s="66" t="s">
        <v>139</v>
      </c>
      <c r="B5" s="67">
        <v>-200</v>
      </c>
    </row>
    <row r="6" spans="1:2" ht="47.25" customHeight="1" thickBot="1" x14ac:dyDescent="0.3">
      <c r="A6" s="66" t="s">
        <v>140</v>
      </c>
      <c r="B6" s="67">
        <v>-90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F5" sqref="F5"/>
    </sheetView>
  </sheetViews>
  <sheetFormatPr defaultRowHeight="15" x14ac:dyDescent="0.25"/>
  <cols>
    <col min="1" max="1" width="27.7109375" customWidth="1"/>
    <col min="2" max="2" width="27.85546875" customWidth="1"/>
  </cols>
  <sheetData>
    <row r="1" spans="1:2" ht="28.5" customHeight="1" thickBot="1" x14ac:dyDescent="0.3">
      <c r="A1" s="172" t="s">
        <v>144</v>
      </c>
      <c r="B1" s="173"/>
    </row>
    <row r="2" spans="1:2" ht="57.75" customHeight="1" thickBot="1" x14ac:dyDescent="0.3">
      <c r="A2" s="66" t="s">
        <v>49</v>
      </c>
      <c r="B2" s="76">
        <v>-500</v>
      </c>
    </row>
    <row r="3" spans="1:2" ht="42.75" customHeight="1" thickBot="1" x14ac:dyDescent="0.3">
      <c r="A3" s="66" t="s">
        <v>142</v>
      </c>
      <c r="B3" s="76">
        <v>-500</v>
      </c>
    </row>
    <row r="4" spans="1:2" ht="48" customHeight="1" thickBot="1" x14ac:dyDescent="0.3">
      <c r="A4" s="66" t="s">
        <v>50</v>
      </c>
      <c r="B4" s="76">
        <v>-500</v>
      </c>
    </row>
    <row r="5" spans="1:2" ht="58.5" customHeight="1" thickBot="1" x14ac:dyDescent="0.3">
      <c r="A5" s="66" t="s">
        <v>51</v>
      </c>
      <c r="B5" s="76">
        <v>-500</v>
      </c>
    </row>
    <row r="6" spans="1:2" ht="46.5" customHeight="1" thickBot="1" x14ac:dyDescent="0.3">
      <c r="A6" s="66" t="s">
        <v>143</v>
      </c>
      <c r="B6" s="76">
        <v>-100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59" workbookViewId="0">
      <selection activeCell="F81" sqref="F81"/>
    </sheetView>
  </sheetViews>
  <sheetFormatPr defaultRowHeight="15" x14ac:dyDescent="0.25"/>
  <cols>
    <col min="1" max="1" width="36.28515625" customWidth="1"/>
    <col min="2" max="2" width="33.42578125" customWidth="1"/>
    <col min="3" max="3" width="26" customWidth="1"/>
    <col min="4" max="4" width="18.28515625" customWidth="1"/>
    <col min="5" max="5" width="19.140625" customWidth="1"/>
    <col min="6" max="6" width="55.140625" customWidth="1"/>
  </cols>
  <sheetData>
    <row r="1" spans="1:6" x14ac:dyDescent="0.25">
      <c r="A1" s="176" t="s">
        <v>235</v>
      </c>
      <c r="B1" s="175"/>
      <c r="C1" s="175"/>
      <c r="D1" s="175"/>
      <c r="E1" s="175"/>
      <c r="F1" s="175"/>
    </row>
    <row r="2" spans="1:6" x14ac:dyDescent="0.25">
      <c r="A2" s="175"/>
      <c r="B2" s="175"/>
      <c r="C2" s="175"/>
      <c r="D2" s="175"/>
      <c r="E2" s="175"/>
      <c r="F2" s="175"/>
    </row>
    <row r="3" spans="1:6" x14ac:dyDescent="0.25">
      <c r="A3" s="121" t="s">
        <v>150</v>
      </c>
      <c r="B3" s="121" t="s">
        <v>13</v>
      </c>
      <c r="C3" s="121" t="s">
        <v>27</v>
      </c>
      <c r="D3" s="121" t="s">
        <v>236</v>
      </c>
      <c r="E3" s="121" t="s">
        <v>237</v>
      </c>
      <c r="F3" s="122" t="s">
        <v>152</v>
      </c>
    </row>
    <row r="4" spans="1:6" x14ac:dyDescent="0.25">
      <c r="A4" s="123" t="s">
        <v>238</v>
      </c>
      <c r="B4" s="124"/>
      <c r="C4" s="124"/>
      <c r="D4" s="124"/>
      <c r="E4" s="124"/>
      <c r="F4" s="125"/>
    </row>
    <row r="5" spans="1:6" x14ac:dyDescent="0.25">
      <c r="A5" s="116"/>
      <c r="B5" s="116"/>
      <c r="C5" s="126">
        <v>9000</v>
      </c>
      <c r="D5" s="116"/>
      <c r="E5" s="116"/>
      <c r="F5" s="125"/>
    </row>
    <row r="6" spans="1:6" x14ac:dyDescent="0.25">
      <c r="A6" s="116"/>
      <c r="B6" s="116"/>
      <c r="C6" s="116"/>
      <c r="D6" s="116"/>
      <c r="E6" s="116"/>
      <c r="F6" s="125"/>
    </row>
    <row r="7" spans="1:6" x14ac:dyDescent="0.25">
      <c r="A7" s="127" t="s">
        <v>22</v>
      </c>
      <c r="B7" s="128"/>
      <c r="C7" s="129">
        <v>9000</v>
      </c>
      <c r="D7" s="128"/>
      <c r="E7" s="128"/>
      <c r="F7" s="125"/>
    </row>
    <row r="8" spans="1:6" x14ac:dyDescent="0.25">
      <c r="A8" s="116"/>
      <c r="B8" s="116"/>
      <c r="C8" s="116"/>
      <c r="D8" s="116"/>
      <c r="E8" s="116"/>
      <c r="F8" s="125"/>
    </row>
    <row r="9" spans="1:6" x14ac:dyDescent="0.25">
      <c r="A9" s="174" t="s">
        <v>239</v>
      </c>
      <c r="B9" s="175"/>
      <c r="C9" s="175"/>
      <c r="D9" s="175"/>
      <c r="E9" s="175"/>
      <c r="F9" s="125"/>
    </row>
    <row r="10" spans="1:6" x14ac:dyDescent="0.25">
      <c r="A10" s="130" t="s">
        <v>240</v>
      </c>
      <c r="B10" s="116"/>
      <c r="C10" s="116"/>
      <c r="D10" s="116"/>
      <c r="E10" s="116"/>
      <c r="F10" s="125"/>
    </row>
    <row r="11" spans="1:6" x14ac:dyDescent="0.25">
      <c r="A11" s="116"/>
      <c r="B11" s="116"/>
      <c r="C11" s="116"/>
      <c r="D11" s="116"/>
      <c r="E11" s="116"/>
      <c r="F11" s="125"/>
    </row>
    <row r="12" spans="1:6" x14ac:dyDescent="0.25">
      <c r="A12" s="174" t="s">
        <v>241</v>
      </c>
      <c r="B12" s="175"/>
      <c r="C12" s="175"/>
      <c r="D12" s="175"/>
      <c r="E12" s="175"/>
      <c r="F12" s="125"/>
    </row>
    <row r="13" spans="1:6" x14ac:dyDescent="0.25">
      <c r="A13" s="123" t="s">
        <v>242</v>
      </c>
      <c r="B13" s="124"/>
      <c r="C13" s="124"/>
      <c r="D13" s="124"/>
      <c r="E13" s="124"/>
      <c r="F13" s="125"/>
    </row>
    <row r="14" spans="1:6" x14ac:dyDescent="0.25">
      <c r="A14" s="130" t="s">
        <v>243</v>
      </c>
      <c r="B14" s="126">
        <v>500</v>
      </c>
      <c r="C14" s="126">
        <v>200</v>
      </c>
      <c r="D14" s="116"/>
      <c r="E14" s="116"/>
      <c r="F14" s="121" t="s">
        <v>244</v>
      </c>
    </row>
    <row r="15" spans="1:6" x14ac:dyDescent="0.25">
      <c r="A15" s="116"/>
      <c r="B15" s="116"/>
      <c r="C15" s="116"/>
      <c r="D15" s="116"/>
      <c r="E15" s="116"/>
      <c r="F15" s="121" t="s">
        <v>245</v>
      </c>
    </row>
    <row r="16" spans="1:6" x14ac:dyDescent="0.25">
      <c r="A16" s="127" t="s">
        <v>37</v>
      </c>
      <c r="B16" s="131">
        <v>500</v>
      </c>
      <c r="C16" s="131">
        <v>200</v>
      </c>
      <c r="D16" s="128"/>
      <c r="E16" s="128"/>
      <c r="F16" s="125"/>
    </row>
    <row r="17" spans="1:6" x14ac:dyDescent="0.25">
      <c r="A17" s="116"/>
      <c r="B17" s="116"/>
      <c r="C17" s="116"/>
      <c r="D17" s="116"/>
      <c r="E17" s="116"/>
      <c r="F17" s="125"/>
    </row>
    <row r="18" spans="1:6" x14ac:dyDescent="0.25">
      <c r="A18" s="116"/>
      <c r="B18" s="116"/>
      <c r="C18" s="116"/>
      <c r="D18" s="116"/>
      <c r="E18" s="116"/>
      <c r="F18" s="125"/>
    </row>
    <row r="19" spans="1:6" x14ac:dyDescent="0.25">
      <c r="A19" s="116"/>
      <c r="B19" s="116"/>
      <c r="C19" s="116"/>
      <c r="D19" s="116"/>
      <c r="E19" s="116"/>
      <c r="F19" s="125"/>
    </row>
    <row r="20" spans="1:6" x14ac:dyDescent="0.25">
      <c r="A20" s="116"/>
      <c r="B20" s="116"/>
      <c r="C20" s="116"/>
      <c r="D20" s="116"/>
      <c r="E20" s="116"/>
      <c r="F20" s="125"/>
    </row>
    <row r="21" spans="1:6" x14ac:dyDescent="0.25">
      <c r="A21" s="116"/>
      <c r="B21" s="116"/>
      <c r="C21" s="116"/>
      <c r="D21" s="116"/>
      <c r="E21" s="116"/>
      <c r="F21" s="125"/>
    </row>
    <row r="22" spans="1:6" x14ac:dyDescent="0.25">
      <c r="A22" s="116"/>
      <c r="B22" s="116"/>
      <c r="C22" s="116"/>
      <c r="D22" s="116"/>
      <c r="E22" s="116"/>
      <c r="F22" s="125"/>
    </row>
    <row r="23" spans="1:6" x14ac:dyDescent="0.25">
      <c r="A23" s="174" t="s">
        <v>246</v>
      </c>
      <c r="B23" s="175"/>
      <c r="C23" s="175"/>
      <c r="D23" s="175"/>
      <c r="E23" s="175"/>
      <c r="F23" s="125"/>
    </row>
    <row r="24" spans="1:6" x14ac:dyDescent="0.25">
      <c r="A24" s="123" t="s">
        <v>247</v>
      </c>
      <c r="B24" s="124"/>
      <c r="C24" s="124"/>
      <c r="D24" s="124"/>
      <c r="E24" s="124"/>
      <c r="F24" s="125"/>
    </row>
    <row r="25" spans="1:6" x14ac:dyDescent="0.25">
      <c r="A25" s="130" t="s">
        <v>248</v>
      </c>
      <c r="B25" s="132">
        <v>915.48</v>
      </c>
      <c r="C25" s="132">
        <v>360</v>
      </c>
      <c r="D25" s="116"/>
      <c r="E25" s="116"/>
      <c r="F25" s="121" t="s">
        <v>249</v>
      </c>
    </row>
    <row r="26" spans="1:6" x14ac:dyDescent="0.25">
      <c r="A26" s="130" t="s">
        <v>250</v>
      </c>
      <c r="B26" s="126">
        <v>600</v>
      </c>
      <c r="C26" s="116"/>
      <c r="D26" s="116"/>
      <c r="E26" s="116"/>
      <c r="F26" s="121" t="s">
        <v>251</v>
      </c>
    </row>
    <row r="27" spans="1:6" x14ac:dyDescent="0.25">
      <c r="A27" s="116"/>
      <c r="B27" s="116"/>
      <c r="C27" s="116"/>
      <c r="D27" s="116"/>
      <c r="E27" s="116"/>
      <c r="F27" s="121" t="s">
        <v>252</v>
      </c>
    </row>
    <row r="28" spans="1:6" x14ac:dyDescent="0.25">
      <c r="A28" s="127" t="s">
        <v>37</v>
      </c>
      <c r="B28" s="133">
        <f>SUM(B25:B26)</f>
        <v>1515.48</v>
      </c>
      <c r="C28" s="129">
        <v>360</v>
      </c>
      <c r="D28" s="128"/>
      <c r="E28" s="128"/>
      <c r="F28" s="121" t="s">
        <v>253</v>
      </c>
    </row>
    <row r="29" spans="1:6" x14ac:dyDescent="0.25">
      <c r="A29" s="116"/>
      <c r="B29" s="116"/>
      <c r="C29" s="116"/>
      <c r="D29" s="116"/>
      <c r="E29" s="116"/>
      <c r="F29" s="125"/>
    </row>
    <row r="30" spans="1:6" x14ac:dyDescent="0.25">
      <c r="A30" s="174" t="s">
        <v>254</v>
      </c>
      <c r="B30" s="175"/>
      <c r="C30" s="175"/>
      <c r="D30" s="175"/>
      <c r="E30" s="175"/>
      <c r="F30" s="125"/>
    </row>
    <row r="31" spans="1:6" x14ac:dyDescent="0.25">
      <c r="A31" s="123" t="s">
        <v>255</v>
      </c>
      <c r="B31" s="124"/>
      <c r="C31" s="124"/>
      <c r="D31" s="124"/>
      <c r="E31" s="124"/>
      <c r="F31" s="125"/>
    </row>
    <row r="32" spans="1:6" x14ac:dyDescent="0.25">
      <c r="A32" s="130" t="s">
        <v>256</v>
      </c>
      <c r="B32" s="126">
        <v>200</v>
      </c>
      <c r="C32" s="116"/>
      <c r="D32" s="116"/>
      <c r="E32" s="116"/>
      <c r="F32" s="125"/>
    </row>
    <row r="33" spans="1:6" x14ac:dyDescent="0.25">
      <c r="A33" s="116"/>
      <c r="B33" s="116"/>
      <c r="C33" s="116"/>
      <c r="D33" s="116"/>
      <c r="E33" s="116"/>
      <c r="F33" s="125"/>
    </row>
    <row r="34" spans="1:6" x14ac:dyDescent="0.25">
      <c r="A34" s="127" t="s">
        <v>22</v>
      </c>
      <c r="B34" s="131">
        <v>200</v>
      </c>
      <c r="C34" s="128"/>
      <c r="D34" s="128"/>
      <c r="E34" s="128"/>
      <c r="F34" s="125"/>
    </row>
    <row r="35" spans="1:6" x14ac:dyDescent="0.25">
      <c r="A35" s="116"/>
      <c r="B35" s="116"/>
      <c r="C35" s="116"/>
      <c r="D35" s="116"/>
      <c r="E35" s="116"/>
      <c r="F35" s="125"/>
    </row>
    <row r="36" spans="1:6" x14ac:dyDescent="0.25">
      <c r="A36" s="116"/>
      <c r="B36" s="116"/>
      <c r="C36" s="116"/>
      <c r="D36" s="116"/>
      <c r="E36" s="116"/>
      <c r="F36" s="125"/>
    </row>
    <row r="37" spans="1:6" x14ac:dyDescent="0.25">
      <c r="A37" s="116"/>
      <c r="B37" s="116"/>
      <c r="C37" s="116"/>
      <c r="D37" s="116"/>
      <c r="E37" s="116"/>
      <c r="F37" s="125"/>
    </row>
    <row r="38" spans="1:6" x14ac:dyDescent="0.25">
      <c r="A38" s="116"/>
      <c r="B38" s="116"/>
      <c r="C38" s="116"/>
      <c r="D38" s="116"/>
      <c r="E38" s="116"/>
      <c r="F38" s="125"/>
    </row>
    <row r="39" spans="1:6" x14ac:dyDescent="0.25">
      <c r="A39" s="116"/>
      <c r="B39" s="116"/>
      <c r="C39" s="116"/>
      <c r="D39" s="116"/>
      <c r="E39" s="116"/>
      <c r="F39" s="125"/>
    </row>
    <row r="40" spans="1:6" x14ac:dyDescent="0.25">
      <c r="A40" s="174" t="s">
        <v>257</v>
      </c>
      <c r="B40" s="175"/>
      <c r="C40" s="175"/>
      <c r="D40" s="175"/>
      <c r="E40" s="175"/>
      <c r="F40" s="125"/>
    </row>
    <row r="41" spans="1:6" x14ac:dyDescent="0.25">
      <c r="A41" s="123" t="s">
        <v>98</v>
      </c>
      <c r="B41" s="124"/>
      <c r="C41" s="124"/>
      <c r="D41" s="124"/>
      <c r="E41" s="124"/>
      <c r="F41" s="125"/>
    </row>
    <row r="42" spans="1:6" x14ac:dyDescent="0.25">
      <c r="A42" s="130" t="s">
        <v>258</v>
      </c>
      <c r="B42" s="132">
        <v>595</v>
      </c>
      <c r="C42" s="126">
        <v>150</v>
      </c>
      <c r="D42" s="116"/>
      <c r="E42" s="116"/>
      <c r="F42" s="121" t="s">
        <v>259</v>
      </c>
    </row>
    <row r="43" spans="1:6" x14ac:dyDescent="0.25">
      <c r="A43" s="130" t="s">
        <v>260</v>
      </c>
      <c r="B43" s="132">
        <v>70</v>
      </c>
      <c r="C43" s="116"/>
      <c r="D43" s="116"/>
      <c r="E43" s="116"/>
      <c r="F43" s="121" t="s">
        <v>261</v>
      </c>
    </row>
    <row r="44" spans="1:6" x14ac:dyDescent="0.25">
      <c r="A44" s="116"/>
      <c r="B44" s="116"/>
      <c r="C44" s="116"/>
      <c r="D44" s="116"/>
      <c r="E44" s="116"/>
      <c r="F44" s="125"/>
    </row>
    <row r="45" spans="1:6" x14ac:dyDescent="0.25">
      <c r="A45" s="127" t="s">
        <v>22</v>
      </c>
      <c r="B45" s="133">
        <f>SUM(B42,B43)</f>
        <v>665</v>
      </c>
      <c r="C45" s="134">
        <f>SUM(C42)</f>
        <v>150</v>
      </c>
      <c r="D45" s="128"/>
      <c r="E45" s="128"/>
      <c r="F45" s="125"/>
    </row>
    <row r="46" spans="1:6" x14ac:dyDescent="0.25">
      <c r="A46" s="116"/>
      <c r="B46" s="116"/>
      <c r="C46" s="116"/>
      <c r="D46" s="116"/>
      <c r="E46" s="116"/>
      <c r="F46" s="125"/>
    </row>
    <row r="47" spans="1:6" x14ac:dyDescent="0.25">
      <c r="A47" s="123" t="s">
        <v>262</v>
      </c>
      <c r="B47" s="124"/>
      <c r="C47" s="124"/>
      <c r="D47" s="124"/>
      <c r="E47" s="124"/>
      <c r="F47" s="125"/>
    </row>
    <row r="48" spans="1:6" x14ac:dyDescent="0.25">
      <c r="A48" s="130" t="s">
        <v>263</v>
      </c>
      <c r="B48" s="132">
        <v>575</v>
      </c>
      <c r="C48" s="126">
        <v>100</v>
      </c>
      <c r="D48" s="116"/>
      <c r="E48" s="116"/>
      <c r="F48" s="121" t="s">
        <v>264</v>
      </c>
    </row>
    <row r="49" spans="1:6" x14ac:dyDescent="0.25">
      <c r="A49" s="116"/>
      <c r="B49" s="116"/>
      <c r="C49" s="116"/>
      <c r="D49" s="116"/>
      <c r="E49" s="116"/>
      <c r="F49" s="125"/>
    </row>
    <row r="50" spans="1:6" x14ac:dyDescent="0.25">
      <c r="A50" s="127" t="s">
        <v>22</v>
      </c>
      <c r="B50" s="133">
        <f t="shared" ref="B50:C50" si="0">SUM(B48)</f>
        <v>575</v>
      </c>
      <c r="C50" s="134">
        <f t="shared" si="0"/>
        <v>100</v>
      </c>
      <c r="D50" s="128"/>
      <c r="E50" s="128"/>
      <c r="F50" s="125"/>
    </row>
    <row r="51" spans="1:6" x14ac:dyDescent="0.25">
      <c r="A51" s="116"/>
      <c r="B51" s="116"/>
      <c r="C51" s="116"/>
      <c r="D51" s="116"/>
      <c r="E51" s="116"/>
      <c r="F51" s="125"/>
    </row>
    <row r="52" spans="1:6" x14ac:dyDescent="0.25">
      <c r="A52" s="174" t="s">
        <v>265</v>
      </c>
      <c r="B52" s="175"/>
      <c r="C52" s="175"/>
      <c r="D52" s="175"/>
      <c r="E52" s="175"/>
      <c r="F52" s="125"/>
    </row>
    <row r="53" spans="1:6" x14ac:dyDescent="0.25">
      <c r="A53" s="123" t="s">
        <v>266</v>
      </c>
      <c r="B53" s="124"/>
      <c r="C53" s="124"/>
      <c r="D53" s="124"/>
      <c r="E53" s="124"/>
      <c r="F53" s="125"/>
    </row>
    <row r="54" spans="1:6" x14ac:dyDescent="0.25">
      <c r="A54" s="130" t="s">
        <v>267</v>
      </c>
      <c r="B54" s="132">
        <v>1140</v>
      </c>
      <c r="C54" s="116"/>
      <c r="D54" s="116"/>
      <c r="E54" s="116"/>
      <c r="F54" s="121" t="s">
        <v>268</v>
      </c>
    </row>
    <row r="55" spans="1:6" x14ac:dyDescent="0.25">
      <c r="A55" s="130" t="s">
        <v>269</v>
      </c>
      <c r="B55" s="126">
        <v>600</v>
      </c>
      <c r="C55" s="116"/>
      <c r="D55" s="116"/>
      <c r="E55" s="116"/>
      <c r="F55" s="121" t="s">
        <v>270</v>
      </c>
    </row>
    <row r="56" spans="1:6" x14ac:dyDescent="0.25">
      <c r="A56" s="116"/>
      <c r="B56" s="116"/>
      <c r="C56" s="116"/>
      <c r="D56" s="116"/>
      <c r="E56" s="116"/>
      <c r="F56" s="125"/>
    </row>
    <row r="57" spans="1:6" x14ac:dyDescent="0.25">
      <c r="A57" s="127" t="s">
        <v>22</v>
      </c>
      <c r="B57" s="133">
        <f>SUM(B54:B55)</f>
        <v>1740</v>
      </c>
      <c r="C57" s="128"/>
      <c r="D57" s="128"/>
      <c r="E57" s="128"/>
      <c r="F57" s="125"/>
    </row>
    <row r="58" spans="1:6" x14ac:dyDescent="0.25">
      <c r="A58" s="116"/>
      <c r="B58" s="116"/>
      <c r="C58" s="116"/>
      <c r="D58" s="116"/>
      <c r="E58" s="116"/>
      <c r="F58" s="125"/>
    </row>
    <row r="59" spans="1:6" x14ac:dyDescent="0.25">
      <c r="A59" s="174" t="s">
        <v>271</v>
      </c>
      <c r="B59" s="175"/>
      <c r="C59" s="175"/>
      <c r="D59" s="175"/>
      <c r="E59" s="175"/>
      <c r="F59" s="125"/>
    </row>
    <row r="60" spans="1:6" x14ac:dyDescent="0.25">
      <c r="A60" s="123" t="s">
        <v>272</v>
      </c>
      <c r="B60" s="124"/>
      <c r="C60" s="124"/>
      <c r="D60" s="124"/>
      <c r="E60" s="124"/>
      <c r="F60" s="125"/>
    </row>
    <row r="61" spans="1:6" x14ac:dyDescent="0.25">
      <c r="A61" s="130" t="s">
        <v>273</v>
      </c>
      <c r="B61" s="116"/>
      <c r="C61" s="132">
        <v>22050</v>
      </c>
      <c r="D61" s="116"/>
      <c r="E61" s="116"/>
      <c r="F61" s="121" t="s">
        <v>274</v>
      </c>
    </row>
    <row r="62" spans="1:6" x14ac:dyDescent="0.25">
      <c r="A62" s="130" t="s">
        <v>275</v>
      </c>
      <c r="B62" s="132">
        <v>15210</v>
      </c>
      <c r="C62" s="116"/>
      <c r="D62" s="116"/>
      <c r="E62" s="116"/>
      <c r="F62" s="121" t="s">
        <v>276</v>
      </c>
    </row>
    <row r="63" spans="1:6" x14ac:dyDescent="0.25">
      <c r="A63" s="130" t="s">
        <v>277</v>
      </c>
      <c r="B63" s="132">
        <v>100</v>
      </c>
      <c r="C63" s="116"/>
      <c r="D63" s="116"/>
      <c r="E63" s="116"/>
      <c r="F63" s="121" t="s">
        <v>278</v>
      </c>
    </row>
    <row r="64" spans="1:6" x14ac:dyDescent="0.25">
      <c r="A64" s="130" t="s">
        <v>279</v>
      </c>
      <c r="B64" s="126">
        <v>1700</v>
      </c>
      <c r="C64" s="116"/>
      <c r="D64" s="116"/>
      <c r="E64" s="116"/>
      <c r="F64" s="125"/>
    </row>
    <row r="65" spans="1:6" x14ac:dyDescent="0.25">
      <c r="A65" s="130" t="s">
        <v>187</v>
      </c>
      <c r="B65" s="126">
        <v>250</v>
      </c>
      <c r="C65" s="116"/>
      <c r="D65" s="116"/>
      <c r="E65" s="116"/>
      <c r="F65" s="121" t="s">
        <v>280</v>
      </c>
    </row>
    <row r="66" spans="1:6" x14ac:dyDescent="0.25">
      <c r="A66" s="130" t="s">
        <v>75</v>
      </c>
      <c r="B66" s="132">
        <v>300</v>
      </c>
      <c r="C66" s="116"/>
      <c r="D66" s="116"/>
      <c r="E66" s="116"/>
      <c r="F66" s="125"/>
    </row>
    <row r="67" spans="1:6" x14ac:dyDescent="0.25">
      <c r="A67" s="130" t="s">
        <v>281</v>
      </c>
      <c r="B67" s="132">
        <v>1220</v>
      </c>
      <c r="C67" s="116"/>
      <c r="D67" s="116"/>
      <c r="E67" s="116"/>
      <c r="F67" s="121" t="s">
        <v>282</v>
      </c>
    </row>
    <row r="68" spans="1:6" x14ac:dyDescent="0.25">
      <c r="A68" s="130" t="s">
        <v>107</v>
      </c>
      <c r="B68" s="132">
        <v>850</v>
      </c>
      <c r="C68" s="116"/>
      <c r="D68" s="116"/>
      <c r="E68" s="116"/>
      <c r="F68" s="121" t="s">
        <v>283</v>
      </c>
    </row>
    <row r="69" spans="1:6" x14ac:dyDescent="0.25">
      <c r="A69" s="130" t="s">
        <v>55</v>
      </c>
      <c r="B69" s="132">
        <v>50</v>
      </c>
      <c r="C69" s="116"/>
      <c r="D69" s="116"/>
      <c r="E69" s="116"/>
      <c r="F69" s="125"/>
    </row>
    <row r="70" spans="1:6" x14ac:dyDescent="0.25">
      <c r="A70" s="130" t="s">
        <v>284</v>
      </c>
      <c r="B70" s="132">
        <v>15</v>
      </c>
      <c r="C70" s="116"/>
      <c r="D70" s="116"/>
      <c r="E70" s="116"/>
      <c r="F70" s="125"/>
    </row>
    <row r="71" spans="1:6" x14ac:dyDescent="0.25">
      <c r="A71" s="130" t="s">
        <v>285</v>
      </c>
      <c r="B71" s="126">
        <v>4000</v>
      </c>
      <c r="C71" s="116"/>
      <c r="D71" s="116"/>
      <c r="E71" s="116"/>
      <c r="F71" s="125"/>
    </row>
    <row r="72" spans="1:6" x14ac:dyDescent="0.25">
      <c r="A72" s="130" t="s">
        <v>286</v>
      </c>
      <c r="B72" s="126">
        <v>1695</v>
      </c>
      <c r="C72" s="116"/>
      <c r="D72" s="116"/>
      <c r="E72" s="116"/>
      <c r="F72" s="125"/>
    </row>
    <row r="73" spans="1:6" x14ac:dyDescent="0.25">
      <c r="A73" s="130" t="s">
        <v>287</v>
      </c>
      <c r="B73" s="126">
        <v>600</v>
      </c>
      <c r="C73" s="116"/>
      <c r="D73" s="116"/>
      <c r="E73" s="116"/>
      <c r="F73" s="121" t="s">
        <v>288</v>
      </c>
    </row>
    <row r="74" spans="1:6" x14ac:dyDescent="0.25">
      <c r="A74" s="130" t="s">
        <v>20</v>
      </c>
      <c r="B74" s="116"/>
      <c r="C74" s="132">
        <v>1000</v>
      </c>
      <c r="D74" s="116"/>
      <c r="E74" s="116"/>
      <c r="F74" s="125"/>
    </row>
    <row r="75" spans="1:6" x14ac:dyDescent="0.25">
      <c r="A75" s="116"/>
      <c r="B75" s="116"/>
      <c r="C75" s="116"/>
      <c r="D75" s="116"/>
      <c r="E75" s="116"/>
      <c r="F75" s="125"/>
    </row>
    <row r="76" spans="1:6" x14ac:dyDescent="0.25">
      <c r="A76" s="127" t="s">
        <v>37</v>
      </c>
      <c r="B76" s="133">
        <f>SUM(B62:B73)</f>
        <v>25990</v>
      </c>
      <c r="C76" s="133">
        <f>SUM(C74,C61)</f>
        <v>23050</v>
      </c>
      <c r="D76" s="128"/>
      <c r="E76" s="128"/>
      <c r="F76" s="121" t="s">
        <v>289</v>
      </c>
    </row>
    <row r="77" spans="1:6" x14ac:dyDescent="0.25">
      <c r="A77" s="116"/>
      <c r="B77" s="116"/>
      <c r="C77" s="116"/>
      <c r="D77" s="116"/>
      <c r="E77" s="116"/>
      <c r="F77" s="121" t="s">
        <v>290</v>
      </c>
    </row>
    <row r="78" spans="1:6" x14ac:dyDescent="0.25">
      <c r="A78" s="116"/>
      <c r="B78" s="116"/>
      <c r="C78" s="116"/>
      <c r="D78" s="116"/>
      <c r="E78" s="116"/>
      <c r="F78" s="125"/>
    </row>
    <row r="79" spans="1:6" x14ac:dyDescent="0.25">
      <c r="A79" s="174" t="s">
        <v>291</v>
      </c>
      <c r="B79" s="175"/>
      <c r="C79" s="175"/>
      <c r="D79" s="175"/>
      <c r="E79" s="175"/>
      <c r="F79" s="125"/>
    </row>
    <row r="80" spans="1:6" x14ac:dyDescent="0.25">
      <c r="A80" s="124"/>
      <c r="B80" s="124"/>
      <c r="C80" s="124"/>
      <c r="D80" s="124"/>
      <c r="E80" s="124"/>
      <c r="F80" s="121" t="s">
        <v>292</v>
      </c>
    </row>
    <row r="81" spans="1:6" x14ac:dyDescent="0.25">
      <c r="A81" s="116"/>
      <c r="B81" s="116"/>
      <c r="C81" s="116"/>
      <c r="D81" s="116"/>
      <c r="E81" s="116"/>
      <c r="F81" s="125"/>
    </row>
  </sheetData>
  <mergeCells count="9">
    <mergeCell ref="A52:E52"/>
    <mergeCell ref="A59:E59"/>
    <mergeCell ref="A79:E79"/>
    <mergeCell ref="A1:F2"/>
    <mergeCell ref="A9:E9"/>
    <mergeCell ref="A12:E12"/>
    <mergeCell ref="A23:E23"/>
    <mergeCell ref="A30:E30"/>
    <mergeCell ref="A40:E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7" sqref="D7"/>
    </sheetView>
  </sheetViews>
  <sheetFormatPr defaultRowHeight="15" x14ac:dyDescent="0.25"/>
  <cols>
    <col min="1" max="1" width="27.28515625" customWidth="1"/>
    <col min="2" max="2" width="18.5703125" customWidth="1"/>
  </cols>
  <sheetData>
    <row r="1" spans="1:2" ht="28.5" customHeight="1" thickBot="1" x14ac:dyDescent="0.3">
      <c r="A1" s="166" t="s">
        <v>26</v>
      </c>
      <c r="B1" s="167"/>
    </row>
    <row r="2" spans="1:2" ht="17.25" thickBot="1" x14ac:dyDescent="0.3">
      <c r="A2" s="149" t="s">
        <v>343</v>
      </c>
      <c r="B2" s="76">
        <v>-100</v>
      </c>
    </row>
    <row r="3" spans="1:2" ht="33.75" thickBot="1" x14ac:dyDescent="0.3">
      <c r="A3" s="149" t="s">
        <v>344</v>
      </c>
      <c r="B3" s="76">
        <v>-50</v>
      </c>
    </row>
    <row r="4" spans="1:2" ht="50.25" thickBot="1" x14ac:dyDescent="0.3">
      <c r="A4" s="149" t="s">
        <v>40</v>
      </c>
      <c r="B4" s="156"/>
    </row>
    <row r="5" spans="1:2" ht="17.25" thickBot="1" x14ac:dyDescent="0.3">
      <c r="A5" s="149" t="s">
        <v>345</v>
      </c>
      <c r="B5" s="76">
        <v>-400</v>
      </c>
    </row>
    <row r="6" spans="1:2" ht="17.25" thickBot="1" x14ac:dyDescent="0.3">
      <c r="A6" s="149" t="s">
        <v>346</v>
      </c>
      <c r="B6" s="76">
        <v>-300</v>
      </c>
    </row>
    <row r="7" spans="1:2" ht="33.75" thickBot="1" x14ac:dyDescent="0.3">
      <c r="A7" s="149" t="s">
        <v>347</v>
      </c>
      <c r="B7" s="76">
        <v>-375</v>
      </c>
    </row>
    <row r="8" spans="1:2" ht="33.75" thickBot="1" x14ac:dyDescent="0.3">
      <c r="A8" s="149" t="s">
        <v>348</v>
      </c>
      <c r="B8" s="117">
        <v>-300</v>
      </c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VPs</vt:lpstr>
      <vt:lpstr>Finance</vt:lpstr>
      <vt:lpstr>CNSA</vt:lpstr>
      <vt:lpstr>Education</vt:lpstr>
      <vt:lpstr>Communications</vt:lpstr>
      <vt:lpstr>Awards</vt:lpstr>
      <vt:lpstr>Social</vt:lpstr>
      <vt:lpstr>RNAO</vt:lpstr>
      <vt:lpstr>Spiritwear</vt:lpstr>
      <vt:lpstr>Level 1s</vt:lpstr>
      <vt:lpstr>Level 2s</vt:lpstr>
      <vt:lpstr>Level 3s</vt:lpstr>
      <vt:lpstr>Level 4s</vt:lpstr>
      <vt:lpstr>RPN-BScN</vt:lpstr>
      <vt:lpstr>Accelerated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Bethany Greathead</cp:lastModifiedBy>
  <dcterms:created xsi:type="dcterms:W3CDTF">2015-03-10T18:08:33Z</dcterms:created>
  <dcterms:modified xsi:type="dcterms:W3CDTF">2017-11-02T15:50:51Z</dcterms:modified>
</cp:coreProperties>
</file>